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poder judicial\"/>
    </mc:Choice>
  </mc:AlternateContent>
  <bookViews>
    <workbookView xWindow="0" yWindow="0" windowWidth="20490" windowHeight="7155" firstSheet="10" activeTab="14"/>
  </bookViews>
  <sheets>
    <sheet name="ACTIVIDADES" sheetId="1" r:id="rId1"/>
    <sheet name="SIT. FINANC" sheetId="2" r:id="rId2"/>
    <sheet name="CAMBIOS" sheetId="3" r:id="rId3"/>
    <sheet name="ANALIT. ACTIVO" sheetId="4" r:id="rId4"/>
    <sheet name="DEUDA Y PASIVOS" sheetId="5" r:id="rId5"/>
    <sheet name="HACIENDA PUBLICA" sheetId="6" r:id="rId6"/>
    <sheet name="FLUJO" sheetId="19" r:id="rId7"/>
    <sheet name="INGRESOS" sheetId="18" r:id="rId8"/>
    <sheet name="EGRESOS" sheetId="9" r:id="rId9"/>
    <sheet name="EGRESOS CAPITULO Y CONCEPTO" sheetId="10" r:id="rId10"/>
    <sheet name="CLAS. ECONOMICA" sheetId="11" r:id="rId11"/>
    <sheet name="EGRESOS FINALIDAD Y FUNCION" sheetId="12" r:id="rId12"/>
    <sheet name="ENDEUDAMIENTO NETO" sheetId="13" r:id="rId13"/>
    <sheet name="INTERESES DEUDA" sheetId="14" r:id="rId14"/>
    <sheet name="GASTO PROGRAMAT" sheetId="15" r:id="rId15"/>
  </sheets>
  <calcPr calcId="152511"/>
</workbook>
</file>

<file path=xl/calcChain.xml><?xml version="1.0" encoding="utf-8"?>
<calcChain xmlns="http://schemas.openxmlformats.org/spreadsheetml/2006/main">
  <c r="O38" i="19" l="1"/>
  <c r="O37" i="19" s="1"/>
  <c r="N38" i="19"/>
  <c r="N37" i="19" s="1"/>
  <c r="O31" i="19"/>
  <c r="O30" i="19" s="1"/>
  <c r="N31" i="19"/>
  <c r="N30" i="19"/>
  <c r="G28" i="19"/>
  <c r="F28" i="19"/>
  <c r="O20" i="19"/>
  <c r="N20" i="19"/>
  <c r="O15" i="19"/>
  <c r="O25" i="19" s="1"/>
  <c r="N15" i="19"/>
  <c r="G15" i="19"/>
  <c r="G47" i="19" s="1"/>
  <c r="F15" i="19"/>
  <c r="F47" i="19" s="1"/>
  <c r="I54" i="18"/>
  <c r="I53" i="18" s="1"/>
  <c r="F54" i="18"/>
  <c r="H53" i="18"/>
  <c r="G53" i="18"/>
  <c r="F53" i="18"/>
  <c r="E53" i="18"/>
  <c r="D53" i="18"/>
  <c r="I51" i="18"/>
  <c r="F51" i="18"/>
  <c r="I50" i="18"/>
  <c r="F50" i="18"/>
  <c r="F48" i="18" s="1"/>
  <c r="I49" i="18"/>
  <c r="I48" i="18" s="1"/>
  <c r="F49" i="18"/>
  <c r="H48" i="18"/>
  <c r="G48" i="18"/>
  <c r="E48" i="18"/>
  <c r="D48" i="18"/>
  <c r="I46" i="18"/>
  <c r="F46" i="18"/>
  <c r="I45" i="18"/>
  <c r="F45" i="18"/>
  <c r="I44" i="18"/>
  <c r="F44" i="18"/>
  <c r="I43" i="18"/>
  <c r="I42" i="18" s="1"/>
  <c r="F43" i="18"/>
  <c r="H42" i="18"/>
  <c r="G42" i="18"/>
  <c r="E42" i="18"/>
  <c r="D42" i="18"/>
  <c r="D35" i="18" s="1"/>
  <c r="D56" i="18" s="1"/>
  <c r="I41" i="18"/>
  <c r="F41" i="18"/>
  <c r="I40" i="18"/>
  <c r="F40" i="18"/>
  <c r="I39" i="18"/>
  <c r="H39" i="18"/>
  <c r="G39" i="18"/>
  <c r="F39" i="18"/>
  <c r="E39" i="18"/>
  <c r="D39" i="18"/>
  <c r="I38" i="18"/>
  <c r="F38" i="18"/>
  <c r="I37" i="18"/>
  <c r="F37" i="18"/>
  <c r="I36" i="18"/>
  <c r="F36" i="18"/>
  <c r="E35" i="18"/>
  <c r="E56" i="18" s="1"/>
  <c r="I25" i="18"/>
  <c r="F25" i="18"/>
  <c r="I24" i="18"/>
  <c r="F24" i="18"/>
  <c r="I23" i="18"/>
  <c r="F23" i="18"/>
  <c r="I22" i="18"/>
  <c r="F22" i="18"/>
  <c r="I21" i="18"/>
  <c r="F21" i="18"/>
  <c r="I20" i="18"/>
  <c r="F20" i="18"/>
  <c r="H19" i="18"/>
  <c r="G19" i="18"/>
  <c r="F19" i="18"/>
  <c r="E19" i="18"/>
  <c r="D19" i="18"/>
  <c r="I18" i="18"/>
  <c r="F18" i="18"/>
  <c r="F16" i="18" s="1"/>
  <c r="I17" i="18"/>
  <c r="I16" i="18" s="1"/>
  <c r="F17" i="18"/>
  <c r="H16" i="18"/>
  <c r="H27" i="18" s="1"/>
  <c r="G16" i="18"/>
  <c r="G27" i="18" s="1"/>
  <c r="E16" i="18"/>
  <c r="E27" i="18" s="1"/>
  <c r="D16" i="18"/>
  <c r="D27" i="18" s="1"/>
  <c r="I15" i="18"/>
  <c r="F15" i="18"/>
  <c r="I14" i="18"/>
  <c r="F14" i="18"/>
  <c r="I13" i="18"/>
  <c r="F13" i="18"/>
  <c r="I12" i="18"/>
  <c r="F12" i="18"/>
  <c r="G39" i="15"/>
  <c r="J39" i="15" s="1"/>
  <c r="G38" i="15"/>
  <c r="J38" i="15" s="1"/>
  <c r="G37" i="15"/>
  <c r="J37" i="15" s="1"/>
  <c r="G36" i="15"/>
  <c r="J36" i="15" s="1"/>
  <c r="J35" i="15" s="1"/>
  <c r="I35" i="15"/>
  <c r="H35" i="15"/>
  <c r="G35" i="15"/>
  <c r="F35" i="15"/>
  <c r="E35" i="15"/>
  <c r="G34" i="15"/>
  <c r="J34" i="15" s="1"/>
  <c r="G33" i="15"/>
  <c r="J33" i="15" s="1"/>
  <c r="J32" i="15"/>
  <c r="G32" i="15"/>
  <c r="G31" i="15"/>
  <c r="J31" i="15" s="1"/>
  <c r="I30" i="15"/>
  <c r="H30" i="15"/>
  <c r="G30" i="15"/>
  <c r="F30" i="15"/>
  <c r="E30" i="15"/>
  <c r="G29" i="15"/>
  <c r="G27" i="15" s="1"/>
  <c r="G28" i="15"/>
  <c r="J28" i="15" s="1"/>
  <c r="I27" i="15"/>
  <c r="H27" i="15"/>
  <c r="F27" i="15"/>
  <c r="E27" i="15"/>
  <c r="G26" i="15"/>
  <c r="J26" i="15" s="1"/>
  <c r="G25" i="15"/>
  <c r="G24" i="15"/>
  <c r="J24" i="15" s="1"/>
  <c r="I23" i="15"/>
  <c r="H23" i="15"/>
  <c r="F23" i="15"/>
  <c r="E23" i="15"/>
  <c r="J22" i="15"/>
  <c r="G22" i="15"/>
  <c r="G21" i="15"/>
  <c r="J21" i="15" s="1"/>
  <c r="G20" i="15"/>
  <c r="J20" i="15" s="1"/>
  <c r="G19" i="15"/>
  <c r="J19" i="15" s="1"/>
  <c r="J18" i="15"/>
  <c r="G18" i="15"/>
  <c r="G17" i="15"/>
  <c r="J17" i="15" s="1"/>
  <c r="G16" i="15"/>
  <c r="J16" i="15" s="1"/>
  <c r="G15" i="15"/>
  <c r="J15" i="15" s="1"/>
  <c r="I14" i="15"/>
  <c r="H14" i="15"/>
  <c r="F14" i="15"/>
  <c r="E14" i="15"/>
  <c r="G13" i="15"/>
  <c r="G11" i="15" s="1"/>
  <c r="G12" i="15"/>
  <c r="J12" i="15" s="1"/>
  <c r="I11" i="15"/>
  <c r="I10" i="15" s="1"/>
  <c r="I41" i="15" s="1"/>
  <c r="H11" i="15"/>
  <c r="F11" i="15"/>
  <c r="E11" i="15"/>
  <c r="F10" i="15"/>
  <c r="F41" i="15" s="1"/>
  <c r="F32" i="14"/>
  <c r="D32" i="14"/>
  <c r="H33" i="13"/>
  <c r="F33" i="13"/>
  <c r="D33" i="13"/>
  <c r="F46" i="12"/>
  <c r="I46" i="12" s="1"/>
  <c r="F45" i="12"/>
  <c r="I45" i="12" s="1"/>
  <c r="F44" i="12"/>
  <c r="F42" i="12" s="1"/>
  <c r="F43" i="12"/>
  <c r="I43" i="12" s="1"/>
  <c r="H42" i="12"/>
  <c r="G42" i="12"/>
  <c r="E42" i="12"/>
  <c r="D42" i="12"/>
  <c r="F39" i="12"/>
  <c r="I39" i="12" s="1"/>
  <c r="F38" i="12"/>
  <c r="I38" i="12" s="1"/>
  <c r="I37" i="12"/>
  <c r="F37" i="12"/>
  <c r="F36" i="12"/>
  <c r="I35" i="12"/>
  <c r="F35" i="12"/>
  <c r="F34" i="12"/>
  <c r="I34" i="12" s="1"/>
  <c r="F33" i="12"/>
  <c r="I33" i="12" s="1"/>
  <c r="F32" i="12"/>
  <c r="I32" i="12" s="1"/>
  <c r="H31" i="12"/>
  <c r="G31" i="12"/>
  <c r="E31" i="12"/>
  <c r="D31" i="12"/>
  <c r="F29" i="12"/>
  <c r="I29" i="12" s="1"/>
  <c r="F28" i="12"/>
  <c r="I28" i="12" s="1"/>
  <c r="F27" i="12"/>
  <c r="I27" i="12" s="1"/>
  <c r="F26" i="12"/>
  <c r="I26" i="12" s="1"/>
  <c r="F25" i="12"/>
  <c r="I25" i="12" s="1"/>
  <c r="I24" i="12"/>
  <c r="F24" i="12"/>
  <c r="F23" i="12"/>
  <c r="I23" i="12" s="1"/>
  <c r="H22" i="12"/>
  <c r="G22" i="12"/>
  <c r="E22" i="12"/>
  <c r="D22" i="12"/>
  <c r="F20" i="12"/>
  <c r="I20" i="12" s="1"/>
  <c r="F19" i="12"/>
  <c r="I19" i="12" s="1"/>
  <c r="F18" i="12"/>
  <c r="I18" i="12" s="1"/>
  <c r="I17" i="12"/>
  <c r="F17" i="12"/>
  <c r="F16" i="12"/>
  <c r="I16" i="12" s="1"/>
  <c r="I15" i="12"/>
  <c r="F15" i="12"/>
  <c r="F14" i="12"/>
  <c r="F13" i="12"/>
  <c r="I13" i="12" s="1"/>
  <c r="H12" i="12"/>
  <c r="G12" i="12"/>
  <c r="E12" i="12"/>
  <c r="D12" i="12"/>
  <c r="G18" i="11"/>
  <c r="F18" i="11"/>
  <c r="D18" i="11"/>
  <c r="C18" i="11"/>
  <c r="E16" i="11"/>
  <c r="H16" i="11" s="1"/>
  <c r="E14" i="11"/>
  <c r="H14" i="11" s="1"/>
  <c r="E12" i="11"/>
  <c r="H12" i="11" s="1"/>
  <c r="I81" i="10"/>
  <c r="F81" i="10"/>
  <c r="F80" i="10"/>
  <c r="I80" i="10" s="1"/>
  <c r="I79" i="10"/>
  <c r="F79" i="10"/>
  <c r="F78" i="10"/>
  <c r="I78" i="10" s="1"/>
  <c r="F77" i="10"/>
  <c r="I77" i="10" s="1"/>
  <c r="F76" i="10"/>
  <c r="F75" i="10"/>
  <c r="I75" i="10" s="1"/>
  <c r="H74" i="10"/>
  <c r="G74" i="10"/>
  <c r="E74" i="10"/>
  <c r="D74" i="10"/>
  <c r="I73" i="10"/>
  <c r="F73" i="10"/>
  <c r="F72" i="10"/>
  <c r="F71" i="10"/>
  <c r="I71" i="10" s="1"/>
  <c r="H70" i="10"/>
  <c r="G70" i="10"/>
  <c r="E70" i="10"/>
  <c r="D70" i="10"/>
  <c r="F69" i="10"/>
  <c r="I69" i="10" s="1"/>
  <c r="F68" i="10"/>
  <c r="I68" i="10" s="1"/>
  <c r="I67" i="10"/>
  <c r="F67" i="10"/>
  <c r="F66" i="10"/>
  <c r="I66" i="10" s="1"/>
  <c r="F65" i="10"/>
  <c r="I65" i="10" s="1"/>
  <c r="F64" i="10"/>
  <c r="I64" i="10" s="1"/>
  <c r="F63" i="10"/>
  <c r="I63" i="10" s="1"/>
  <c r="H62" i="10"/>
  <c r="G62" i="10"/>
  <c r="E62" i="10"/>
  <c r="D62" i="10"/>
  <c r="F61" i="10"/>
  <c r="I61" i="10" s="1"/>
  <c r="F60" i="10"/>
  <c r="F58" i="10" s="1"/>
  <c r="I59" i="10"/>
  <c r="F59" i="10"/>
  <c r="H58" i="10"/>
  <c r="G58" i="10"/>
  <c r="E58" i="10"/>
  <c r="D58" i="10"/>
  <c r="F57" i="10"/>
  <c r="I57" i="10" s="1"/>
  <c r="F56" i="10"/>
  <c r="I56" i="10" s="1"/>
  <c r="F55" i="10"/>
  <c r="I55" i="10" s="1"/>
  <c r="F54" i="10"/>
  <c r="I54" i="10" s="1"/>
  <c r="I53" i="10"/>
  <c r="F53" i="10"/>
  <c r="F52" i="10"/>
  <c r="I52" i="10" s="1"/>
  <c r="F51" i="10"/>
  <c r="I51" i="10" s="1"/>
  <c r="F50" i="10"/>
  <c r="F49" i="10"/>
  <c r="I49" i="10" s="1"/>
  <c r="H48" i="10"/>
  <c r="G48" i="10"/>
  <c r="E48" i="10"/>
  <c r="D48" i="10"/>
  <c r="I47" i="10"/>
  <c r="F47" i="10"/>
  <c r="F46" i="10"/>
  <c r="I46" i="10" s="1"/>
  <c r="F45" i="10"/>
  <c r="I45" i="10" s="1"/>
  <c r="F44" i="10"/>
  <c r="I44" i="10" s="1"/>
  <c r="I43" i="10"/>
  <c r="F43" i="10"/>
  <c r="F42" i="10"/>
  <c r="I42" i="10" s="1"/>
  <c r="F41" i="10"/>
  <c r="I41" i="10" s="1"/>
  <c r="F40" i="10"/>
  <c r="I39" i="10"/>
  <c r="F39" i="10"/>
  <c r="H38" i="10"/>
  <c r="G38" i="10"/>
  <c r="E38" i="10"/>
  <c r="D38" i="10"/>
  <c r="F37" i="10"/>
  <c r="I37" i="10" s="1"/>
  <c r="F36" i="10"/>
  <c r="I36" i="10" s="1"/>
  <c r="F35" i="10"/>
  <c r="I35" i="10" s="1"/>
  <c r="F34" i="10"/>
  <c r="I34" i="10" s="1"/>
  <c r="F33" i="10"/>
  <c r="I33" i="10" s="1"/>
  <c r="F32" i="10"/>
  <c r="I32" i="10" s="1"/>
  <c r="F31" i="10"/>
  <c r="I31" i="10" s="1"/>
  <c r="F30" i="10"/>
  <c r="I30" i="10" s="1"/>
  <c r="F29" i="10"/>
  <c r="I29" i="10" s="1"/>
  <c r="H28" i="10"/>
  <c r="G28" i="10"/>
  <c r="E28" i="10"/>
  <c r="D28" i="10"/>
  <c r="F27" i="10"/>
  <c r="I27" i="10" s="1"/>
  <c r="F26" i="10"/>
  <c r="I26" i="10" s="1"/>
  <c r="F25" i="10"/>
  <c r="I25" i="10" s="1"/>
  <c r="F24" i="10"/>
  <c r="I24" i="10" s="1"/>
  <c r="F23" i="10"/>
  <c r="I23" i="10" s="1"/>
  <c r="F22" i="10"/>
  <c r="I22" i="10" s="1"/>
  <c r="F21" i="10"/>
  <c r="I21" i="10" s="1"/>
  <c r="F20" i="10"/>
  <c r="I20" i="10" s="1"/>
  <c r="F19" i="10"/>
  <c r="I19" i="10" s="1"/>
  <c r="H18" i="10"/>
  <c r="G18" i="10"/>
  <c r="E18" i="10"/>
  <c r="D18" i="10"/>
  <c r="F17" i="10"/>
  <c r="I17" i="10" s="1"/>
  <c r="F16" i="10"/>
  <c r="I16" i="10" s="1"/>
  <c r="F15" i="10"/>
  <c r="I15" i="10" s="1"/>
  <c r="F14" i="10"/>
  <c r="I14" i="10" s="1"/>
  <c r="F13" i="10"/>
  <c r="I13" i="10" s="1"/>
  <c r="F12" i="10"/>
  <c r="I12" i="10" s="1"/>
  <c r="F11" i="10"/>
  <c r="I11" i="10" s="1"/>
  <c r="H10" i="10"/>
  <c r="G10" i="10"/>
  <c r="E10" i="10"/>
  <c r="D10" i="10"/>
  <c r="H89" i="9"/>
  <c r="G89" i="9"/>
  <c r="E89" i="9"/>
  <c r="D89" i="9"/>
  <c r="F88" i="9"/>
  <c r="I88" i="9" s="1"/>
  <c r="F87" i="9"/>
  <c r="I87" i="9" s="1"/>
  <c r="F86" i="9"/>
  <c r="I86" i="9" s="1"/>
  <c r="I85" i="9"/>
  <c r="F85" i="9"/>
  <c r="F84" i="9"/>
  <c r="I84" i="9" s="1"/>
  <c r="F83" i="9"/>
  <c r="I83" i="9" s="1"/>
  <c r="F82" i="9"/>
  <c r="I82" i="9" s="1"/>
  <c r="I81" i="9"/>
  <c r="F81" i="9"/>
  <c r="F80" i="9"/>
  <c r="I80" i="9" s="1"/>
  <c r="F79" i="9"/>
  <c r="I79" i="9" s="1"/>
  <c r="F78" i="9"/>
  <c r="I78" i="9" s="1"/>
  <c r="I77" i="9"/>
  <c r="F77" i="9"/>
  <c r="F76" i="9"/>
  <c r="I76" i="9" s="1"/>
  <c r="F75" i="9"/>
  <c r="I75" i="9" s="1"/>
  <c r="F74" i="9"/>
  <c r="I74" i="9" s="1"/>
  <c r="I73" i="9"/>
  <c r="F73" i="9"/>
  <c r="F72" i="9"/>
  <c r="I72" i="9" s="1"/>
  <c r="F71" i="9"/>
  <c r="I71" i="9" s="1"/>
  <c r="F70" i="9"/>
  <c r="I70" i="9" s="1"/>
  <c r="I69" i="9"/>
  <c r="F69" i="9"/>
  <c r="F68" i="9"/>
  <c r="I68" i="9" s="1"/>
  <c r="F67" i="9"/>
  <c r="I67" i="9" s="1"/>
  <c r="F66" i="9"/>
  <c r="I66" i="9" s="1"/>
  <c r="F65" i="9"/>
  <c r="I65" i="9" s="1"/>
  <c r="F64" i="9"/>
  <c r="I64" i="9" s="1"/>
  <c r="I63" i="9"/>
  <c r="F63" i="9"/>
  <c r="F62" i="9"/>
  <c r="I62" i="9" s="1"/>
  <c r="I61" i="9"/>
  <c r="F61" i="9"/>
  <c r="F60" i="9"/>
  <c r="I60" i="9" s="1"/>
  <c r="F59" i="9"/>
  <c r="I59" i="9" s="1"/>
  <c r="F58" i="9"/>
  <c r="I58" i="9" s="1"/>
  <c r="I57" i="9"/>
  <c r="F57" i="9"/>
  <c r="F56" i="9"/>
  <c r="I56" i="9" s="1"/>
  <c r="I55" i="9"/>
  <c r="F55" i="9"/>
  <c r="F54" i="9"/>
  <c r="I54" i="9" s="1"/>
  <c r="I53" i="9"/>
  <c r="F53" i="9"/>
  <c r="F52" i="9"/>
  <c r="I52" i="9" s="1"/>
  <c r="F51" i="9"/>
  <c r="I51" i="9" s="1"/>
  <c r="F50" i="9"/>
  <c r="I50" i="9" s="1"/>
  <c r="I49" i="9"/>
  <c r="F49" i="9"/>
  <c r="F48" i="9"/>
  <c r="I48" i="9" s="1"/>
  <c r="I47" i="9"/>
  <c r="F47" i="9"/>
  <c r="F46" i="9"/>
  <c r="I46" i="9" s="1"/>
  <c r="I45" i="9"/>
  <c r="F45" i="9"/>
  <c r="F44" i="9"/>
  <c r="I44" i="9" s="1"/>
  <c r="F43" i="9"/>
  <c r="I43" i="9" s="1"/>
  <c r="F42" i="9"/>
  <c r="I42" i="9" s="1"/>
  <c r="I41" i="9"/>
  <c r="F41" i="9"/>
  <c r="F40" i="9"/>
  <c r="I40" i="9" s="1"/>
  <c r="F39" i="9"/>
  <c r="I39" i="9" s="1"/>
  <c r="F38" i="9"/>
  <c r="I38" i="9" s="1"/>
  <c r="I37" i="9"/>
  <c r="F37" i="9"/>
  <c r="F36" i="9"/>
  <c r="I36" i="9" s="1"/>
  <c r="F35" i="9"/>
  <c r="I35" i="9" s="1"/>
  <c r="F34" i="9"/>
  <c r="I34" i="9" s="1"/>
  <c r="I33" i="9"/>
  <c r="F33" i="9"/>
  <c r="F32" i="9"/>
  <c r="I32" i="9" s="1"/>
  <c r="I31" i="9"/>
  <c r="F31" i="9"/>
  <c r="F30" i="9"/>
  <c r="I30" i="9" s="1"/>
  <c r="I29" i="9"/>
  <c r="F29" i="9"/>
  <c r="F28" i="9"/>
  <c r="I28" i="9" s="1"/>
  <c r="F27" i="9"/>
  <c r="I27" i="9" s="1"/>
  <c r="F26" i="9"/>
  <c r="I26" i="9" s="1"/>
  <c r="I25" i="9"/>
  <c r="F25" i="9"/>
  <c r="F24" i="9"/>
  <c r="I24" i="9" s="1"/>
  <c r="I23" i="9"/>
  <c r="F23" i="9"/>
  <c r="F22" i="9"/>
  <c r="I22" i="9" s="1"/>
  <c r="I21" i="9"/>
  <c r="F21" i="9"/>
  <c r="F20" i="9"/>
  <c r="I20" i="9" s="1"/>
  <c r="F19" i="9"/>
  <c r="I19" i="9" s="1"/>
  <c r="F18" i="9"/>
  <c r="I18" i="9" s="1"/>
  <c r="I17" i="9"/>
  <c r="F17" i="9"/>
  <c r="F16" i="9"/>
  <c r="I16" i="9" s="1"/>
  <c r="F15" i="9"/>
  <c r="I15" i="9" s="1"/>
  <c r="F14" i="9"/>
  <c r="I14" i="9" s="1"/>
  <c r="I13" i="9"/>
  <c r="F13" i="9"/>
  <c r="F12" i="9"/>
  <c r="I12" i="9" s="1"/>
  <c r="F11" i="9"/>
  <c r="F89" i="9" s="1"/>
  <c r="H38" i="6"/>
  <c r="H37" i="6"/>
  <c r="H36" i="6"/>
  <c r="H35" i="6"/>
  <c r="G34" i="6"/>
  <c r="F34" i="6"/>
  <c r="E34" i="6"/>
  <c r="D34" i="6"/>
  <c r="H34" i="6" s="1"/>
  <c r="H32" i="6"/>
  <c r="H31" i="6"/>
  <c r="H30" i="6"/>
  <c r="G29" i="6"/>
  <c r="F29" i="6"/>
  <c r="E29" i="6"/>
  <c r="D29" i="6"/>
  <c r="F27" i="6"/>
  <c r="F40" i="6" s="1"/>
  <c r="H25" i="6"/>
  <c r="H24" i="6"/>
  <c r="H23" i="6"/>
  <c r="H22" i="6"/>
  <c r="G21" i="6"/>
  <c r="F21" i="6"/>
  <c r="E21" i="6"/>
  <c r="D21" i="6"/>
  <c r="H21" i="6" s="1"/>
  <c r="H19" i="6"/>
  <c r="H18" i="6"/>
  <c r="H17" i="6"/>
  <c r="G16" i="6"/>
  <c r="G27" i="6" s="1"/>
  <c r="G40" i="6" s="1"/>
  <c r="F16" i="6"/>
  <c r="E16" i="6"/>
  <c r="E27" i="6" s="1"/>
  <c r="E40" i="6" s="1"/>
  <c r="D16" i="6"/>
  <c r="H14" i="6"/>
  <c r="I35" i="5"/>
  <c r="H35" i="5"/>
  <c r="I30" i="5"/>
  <c r="I41" i="5" s="1"/>
  <c r="H30" i="5"/>
  <c r="H41" i="5" s="1"/>
  <c r="I21" i="5"/>
  <c r="H21" i="5"/>
  <c r="I16" i="5"/>
  <c r="I27" i="5" s="1"/>
  <c r="I45" i="5" s="1"/>
  <c r="H16" i="5"/>
  <c r="H27" i="5" s="1"/>
  <c r="H45" i="5" s="1"/>
  <c r="G33" i="4"/>
  <c r="H33" i="4" s="1"/>
  <c r="G32" i="4"/>
  <c r="H32" i="4" s="1"/>
  <c r="H31" i="4"/>
  <c r="G31" i="4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F23" i="4"/>
  <c r="E23" i="4"/>
  <c r="D23" i="4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F13" i="4"/>
  <c r="E13" i="4"/>
  <c r="D13" i="4"/>
  <c r="D11" i="4" s="1"/>
  <c r="F11" i="4"/>
  <c r="J52" i="3"/>
  <c r="I52" i="3"/>
  <c r="J44" i="3"/>
  <c r="I44" i="3"/>
  <c r="J38" i="3"/>
  <c r="I38" i="3"/>
  <c r="I36" i="3" s="1"/>
  <c r="J27" i="3"/>
  <c r="I27" i="3"/>
  <c r="E26" i="3"/>
  <c r="D26" i="3"/>
  <c r="J16" i="3"/>
  <c r="J14" i="3" s="1"/>
  <c r="I16" i="3"/>
  <c r="E16" i="3"/>
  <c r="D16" i="3"/>
  <c r="I14" i="3"/>
  <c r="E14" i="3"/>
  <c r="D14" i="3"/>
  <c r="K57" i="2"/>
  <c r="J57" i="2"/>
  <c r="K49" i="2"/>
  <c r="J49" i="2"/>
  <c r="K43" i="2"/>
  <c r="K62" i="2" s="1"/>
  <c r="J43" i="2"/>
  <c r="J62" i="2" s="1"/>
  <c r="F40" i="2"/>
  <c r="E40" i="2"/>
  <c r="K37" i="2"/>
  <c r="J37" i="2"/>
  <c r="K26" i="2"/>
  <c r="J26" i="2"/>
  <c r="F25" i="2"/>
  <c r="F42" i="2" s="1"/>
  <c r="E25" i="2"/>
  <c r="E42" i="2" s="1"/>
  <c r="J48" i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E12" i="1"/>
  <c r="D12" i="1"/>
  <c r="D33" i="1" s="1"/>
  <c r="I62" i="10" l="1"/>
  <c r="N44" i="19"/>
  <c r="E33" i="1"/>
  <c r="J53" i="1" s="1"/>
  <c r="K39" i="2"/>
  <c r="J36" i="3"/>
  <c r="E11" i="4"/>
  <c r="I28" i="10"/>
  <c r="F62" i="10"/>
  <c r="F70" i="10"/>
  <c r="F12" i="12"/>
  <c r="F22" i="12"/>
  <c r="G14" i="15"/>
  <c r="J30" i="15"/>
  <c r="F27" i="18"/>
  <c r="I19" i="18"/>
  <c r="I27" i="18" s="1"/>
  <c r="G35" i="18"/>
  <c r="G56" i="18" s="1"/>
  <c r="F42" i="18"/>
  <c r="F35" i="18" s="1"/>
  <c r="F56" i="18" s="1"/>
  <c r="N25" i="19"/>
  <c r="J64" i="2"/>
  <c r="F10" i="10"/>
  <c r="F48" i="10"/>
  <c r="F74" i="10"/>
  <c r="H10" i="15"/>
  <c r="H41" i="15" s="1"/>
  <c r="G23" i="15"/>
  <c r="G10" i="15" s="1"/>
  <c r="G41" i="15" s="1"/>
  <c r="I35" i="18"/>
  <c r="I56" i="18" s="1"/>
  <c r="H35" i="18"/>
  <c r="H56" i="18" s="1"/>
  <c r="K64" i="2"/>
  <c r="I51" i="1"/>
  <c r="I53" i="1" s="1"/>
  <c r="J39" i="2"/>
  <c r="G23" i="4"/>
  <c r="H23" i="4" s="1"/>
  <c r="D27" i="6"/>
  <c r="H27" i="6" s="1"/>
  <c r="H29" i="6"/>
  <c r="I11" i="9"/>
  <c r="I18" i="10"/>
  <c r="F38" i="10"/>
  <c r="F31" i="12"/>
  <c r="E10" i="15"/>
  <c r="E41" i="15" s="1"/>
  <c r="O44" i="19"/>
  <c r="O47" i="19" s="1"/>
  <c r="N47" i="19"/>
  <c r="J14" i="15"/>
  <c r="J23" i="15"/>
  <c r="J13" i="15"/>
  <c r="J11" i="15" s="1"/>
  <c r="J25" i="15"/>
  <c r="J29" i="15"/>
  <c r="J27" i="15" s="1"/>
  <c r="I44" i="12"/>
  <c r="I42" i="12" s="1"/>
  <c r="I22" i="12"/>
  <c r="I14" i="12"/>
  <c r="I12" i="12" s="1"/>
  <c r="I36" i="12"/>
  <c r="I31" i="12" s="1"/>
  <c r="H18" i="11"/>
  <c r="E18" i="11"/>
  <c r="I74" i="10"/>
  <c r="I72" i="10"/>
  <c r="I70" i="10" s="1"/>
  <c r="I76" i="10"/>
  <c r="I40" i="10"/>
  <c r="I38" i="10" s="1"/>
  <c r="I50" i="10"/>
  <c r="I48" i="10" s="1"/>
  <c r="I60" i="10"/>
  <c r="I58" i="10" s="1"/>
  <c r="I10" i="10"/>
  <c r="F18" i="10"/>
  <c r="F28" i="10"/>
  <c r="I89" i="9"/>
  <c r="D40" i="6"/>
  <c r="H40" i="6" s="1"/>
  <c r="H16" i="6"/>
  <c r="G13" i="4"/>
  <c r="J10" i="15" l="1"/>
  <c r="J41" i="15" s="1"/>
  <c r="M48" i="19"/>
  <c r="N48" i="19"/>
  <c r="H13" i="4"/>
  <c r="H11" i="4" s="1"/>
  <c r="G11" i="4"/>
</calcChain>
</file>

<file path=xl/sharedStrings.xml><?xml version="1.0" encoding="utf-8"?>
<sst xmlns="http://schemas.openxmlformats.org/spreadsheetml/2006/main" count="784" uniqueCount="462">
  <si>
    <t>Cuenta Pública 2014</t>
  </si>
  <si>
    <t>Estado de Actividades</t>
  </si>
  <si>
    <t>Del 1 de enero al 31 de diciembre de 2014 y 2013</t>
  </si>
  <si>
    <t>(Pesos)</t>
  </si>
  <si>
    <t>Ente Público:</t>
  </si>
  <si>
    <t>TRIBUNAL SUPERIOR DE JUSTICIA - PODER JUDICIAL DEL ESTADO DE MORELOS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</si>
  <si>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</si>
  <si>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</si>
  <si>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</si>
  <si>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</si>
  <si>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</si>
  <si>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</si>
  <si>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</si>
  <si>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</si>
  <si>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</si>
  <si>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</si>
  <si>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</si>
  <si>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</si>
  <si>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</si>
  <si>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</si>
  <si>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</si>
  <si>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</si>
  <si>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</si>
  <si>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</si>
  <si>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</si>
  <si>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</si>
  <si>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</si>
  <si>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</si>
  <si>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</si>
  <si>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</si>
  <si>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</si>
  <si>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</si>
  <si>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</si>
  <si>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</si>
  <si>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</si>
  <si>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</si>
  <si>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</si>
  <si>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</si>
  <si>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</si>
  <si>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</si>
  <si>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</si>
  <si>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</si>
  <si>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</si>
  <si>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</si>
  <si>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</si>
  <si>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</si>
  <si>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</si>
  <si>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</si>
  <si>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</si>
  <si>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</si>
  <si>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</si>
  <si>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</si>
  <si>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</si>
  <si>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</si>
  <si>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</si>
  <si>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</si>
  <si>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</si>
  <si>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</si>
  <si>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</si>
  <si>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</si>
  <si>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</si>
  <si>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</si>
  <si>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</si>
  <si>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 Miguel Avilez Meraz</t>
  </si>
  <si>
    <t>Lic. Carlos Pastrana Gómez</t>
  </si>
  <si>
    <t>Director General de Administración</t>
  </si>
  <si>
    <t>Jefe de Area de Contabilidad</t>
  </si>
  <si>
    <t>Estado de Situación Financiera</t>
  </si>
  <si>
    <t>Al 31 de diciembre de 2014 y 2013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</si>
  <si>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</si>
  <si>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</si>
  <si>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</si>
  <si>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</si>
  <si>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</si>
  <si>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</si>
  <si>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</si>
  <si>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</si>
  <si>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</si>
  <si>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</si>
  <si>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</si>
  <si>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</si>
  <si>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</si>
  <si>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</si>
  <si>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</si>
  <si>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</si>
  <si>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</si>
  <si>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</si>
  <si>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</si>
  <si>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</si>
  <si>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</si>
  <si>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</si>
  <si>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</si>
  <si>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</si>
  <si>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</si>
  <si>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</si>
  <si>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</si>
  <si>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</si>
  <si>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</si>
  <si>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</si>
  <si>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</si>
  <si>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</si>
  <si>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</si>
  <si>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</si>
  <si>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</si>
  <si>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</si>
  <si>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</si>
  <si>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</si>
  <si>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</si>
  <si>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</si>
  <si>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</si>
  <si>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</si>
  <si>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</si>
  <si>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</si>
  <si>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</si>
  <si>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</si>
  <si>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</si>
  <si>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</si>
  <si>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</si>
  <si>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</si>
  <si>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</si>
  <si>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</si>
  <si>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</si>
  <si>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</si>
  <si>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</si>
  <si>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</si>
  <si>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</si>
  <si>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</si>
  <si>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</si>
  <si>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Estado de Cambios en la Situación Financiera</t>
  </si>
  <si>
    <t>Origen</t>
  </si>
  <si>
    <t>Aplicación</t>
  </si>
  <si>
    <t>Exceso o Insuficiencia en la Actualización de la Hacienda Pública/Patrimonio</t>
  </si>
  <si>
    <t>C.P. Miguela Avilez Meraz</t>
  </si>
  <si>
    <t>Estado Analítico del Activo</t>
  </si>
  <si>
    <t>Del 1 de enero al 31 de diciembre de 2014</t>
  </si>
  <si>
    <t>TRIBUNAL SUPERIOR DE JUSTICIA DEL ESTADO DE MORELOS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</si>
  <si>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</si>
  <si>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</si>
  <si>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</si>
  <si>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</si>
  <si>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</si>
  <si>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</si>
  <si>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</si>
  <si>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</si>
  <si>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C.P. MIGUEL AVILEZ MERAZ</t>
  </si>
  <si>
    <t>L.A.P. CARLOS PASTRANA GOMEZ</t>
  </si>
  <si>
    <t>DIRECTOR GENERAL DE ADMINISTRACION</t>
  </si>
  <si>
    <t>CONTADOR GENERAL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</si>
  <si>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</si>
  <si>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</si>
  <si>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</si>
  <si>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</si>
  <si>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</si>
  <si>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</si>
  <si>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</si>
  <si>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</si>
  <si>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</si>
  <si>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</si>
  <si>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</si>
  <si>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</si>
  <si>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</si>
  <si>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</si>
  <si>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</si>
  <si>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</si>
  <si>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</si>
  <si>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</si>
  <si>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</si>
  <si>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</si>
  <si>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 MIGUEL AVILEZ MERAZ</t>
  </si>
  <si>
    <t>Estado de Variación en la Hacienda Pública</t>
  </si>
  <si>
    <t>(pesos)</t>
  </si>
  <si>
    <t>TRIBUNAL SUPERIOR DEL ESTADO DE MORELOS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</si>
  <si>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</si>
  <si>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</si>
  <si>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</si>
  <si>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</si>
  <si>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</si>
  <si>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</si>
  <si>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</si>
  <si>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</si>
  <si>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</si>
  <si>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</si>
  <si>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</si>
  <si>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2013</t>
  </si>
  <si>
    <t>Cambios en la Hacienda Pública/Patrimonio Neto del Ejercicio 2014</t>
  </si>
  <si>
    <t>Variaciones de la Hacienda Pública/Patrimonio Neto del Ejercicio 2014</t>
  </si>
  <si>
    <t>Saldo Neto en la Hacienda Pública / Patrimonio 2014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</si>
  <si>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</si>
  <si>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</si>
  <si>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</si>
  <si>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</si>
  <si>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</si>
  <si>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</si>
  <si>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</si>
  <si>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</si>
  <si>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</si>
  <si>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</si>
  <si>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</si>
  <si>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</si>
  <si>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</si>
  <si>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</si>
  <si>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</si>
  <si>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</si>
  <si>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</si>
  <si>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</si>
  <si>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</si>
  <si>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</si>
  <si>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</si>
  <si>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</si>
  <si>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</si>
  <si>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</si>
  <si>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</si>
  <si>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</si>
  <si>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</si>
  <si>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</si>
  <si>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</si>
  <si>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</si>
  <si>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</si>
  <si>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</si>
  <si>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</si>
  <si>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</si>
  <si>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</si>
  <si>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</si>
  <si>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</si>
  <si>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</si>
  <si>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</si>
  <si>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</si>
  <si>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</si>
  <si>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</si>
  <si>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</si>
  <si>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</si>
  <si>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</si>
  <si>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</si>
  <si>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</si>
  <si>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</si>
  <si>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</si>
  <si>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</si>
  <si>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</si>
  <si>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</si>
  <si>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</si>
  <si>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</si>
  <si>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</si>
  <si>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</t>
  </si>
  <si>
    <t>OFICIALIA MAYOR</t>
  </si>
  <si>
    <t>SECRETARIA GENERAL DE ACUERDOS</t>
  </si>
  <si>
    <t>COORD. DE REGISTROS EN EL S.N.S.P.</t>
  </si>
  <si>
    <t>CONSEJO DE LA JUDICATURA</t>
  </si>
  <si>
    <t>VISITADURIA</t>
  </si>
  <si>
    <t>DIR. GENERAL DE ADMINISTRACION.</t>
  </si>
  <si>
    <t>FONDO AUXILIAR PARA LA ADMINISTRACION</t>
  </si>
  <si>
    <t>DIR. DE CONTRALORIA INTERNA</t>
  </si>
  <si>
    <t>DIR. DE INFORMATICA</t>
  </si>
  <si>
    <t xml:space="preserve">ESCUELA JUDICIAL </t>
  </si>
  <si>
    <t xml:space="preserve">BOLETIN JUDICIAL </t>
  </si>
  <si>
    <t>BIBLIOTECA</t>
  </si>
  <si>
    <t>CENDI</t>
  </si>
  <si>
    <t>SINDICATO</t>
  </si>
  <si>
    <t>PRIMERA SALA</t>
  </si>
  <si>
    <t>SEGUNDA SALA</t>
  </si>
  <si>
    <t>TERCERA SALA</t>
  </si>
  <si>
    <t>SALA AUXILIAR</t>
  </si>
  <si>
    <t>JUZGADO PRIMERO PENAL</t>
  </si>
  <si>
    <t>JUZGADO SEGUNDO PENAL</t>
  </si>
  <si>
    <t>JUZGADO TERCERO PENAL</t>
  </si>
  <si>
    <t>JUZGADO PRIMERO CIVIL</t>
  </si>
  <si>
    <t>JUZGADO SEGUNDO CIVIL</t>
  </si>
  <si>
    <t>JUZGADO TERCERO CIVIL</t>
  </si>
  <si>
    <t>JUZGADO CUARTO CIVIL</t>
  </si>
  <si>
    <t>JUZGADO NOVENO CIVIL</t>
  </si>
  <si>
    <t xml:space="preserve">JZDO. 5° CIVIL FAMILIAR </t>
  </si>
  <si>
    <t>JZDO. 6° CIVIL FAMILIAR</t>
  </si>
  <si>
    <t>JZDO. 7° CIVIL FAMILIAR</t>
  </si>
  <si>
    <t xml:space="preserve">JZDO. 8° CIVIL FAMILIAR </t>
  </si>
  <si>
    <t>JZDO. 10° CIVIL FAMILIAR</t>
  </si>
  <si>
    <t>JZDO. 1° MENOR PENAL ATLACHOLOAYA</t>
  </si>
  <si>
    <t>JZDO. 2° MENOR PENAL ATLACHOLOAYA</t>
  </si>
  <si>
    <t xml:space="preserve">JZDO. 1° MENOR CIVIL </t>
  </si>
  <si>
    <t>JZDO. 2° MENOR CIVIL</t>
  </si>
  <si>
    <t>JZDO. ORALES PENALES CUERNAVACA</t>
  </si>
  <si>
    <t>MOD. DE ORIENTACION FAMILIAR CUERNAVACA</t>
  </si>
  <si>
    <t>JUBILADOS</t>
  </si>
  <si>
    <t>CENTRAL DE ACTUARIOS</t>
  </si>
  <si>
    <t>DIFUSION Y COMUNICACION SOCIAL</t>
  </si>
  <si>
    <t>SALA JUICIO ORAL ATLACHOLOAYA</t>
  </si>
  <si>
    <t>TRIBUNAL DE  TRATAMIENTO DE ADICCIONES</t>
  </si>
  <si>
    <t>JUZGADO MIXTO DE TETECALA</t>
  </si>
  <si>
    <t>JUZGADO MENOR DE TETECALA</t>
  </si>
  <si>
    <t>JZDO. MIXTO DE PUENTE DE IXTLA</t>
  </si>
  <si>
    <t>JZDO. MENOR DE PUENTE DE IXTLA</t>
  </si>
  <si>
    <t>SALA DEL SEGUNDO CIRCUITO (JOJUTLA)</t>
  </si>
  <si>
    <t>JUZGADO PENAL DE JOJUTLA</t>
  </si>
  <si>
    <t>JUZGADO MENOR DE JOJUTLA</t>
  </si>
  <si>
    <t>JZDO. CTRLO. Y JUICIOS ORALES JOJUTLA</t>
  </si>
  <si>
    <t>MODULO DE ORIENTACION FAMILIAR JOJUTLA</t>
  </si>
  <si>
    <t>JUZGADO CIVIL FAMILIAR DE JOJUTLA</t>
  </si>
  <si>
    <t>JUZGADO 2º CIVIL FAMILIAR JOJUTLA</t>
  </si>
  <si>
    <t>JUZGADO MENOR YAUTEPEC</t>
  </si>
  <si>
    <t>JUZGADO 1º MIXTO DE YAUTEPEC</t>
  </si>
  <si>
    <t>JUZGADO 2º MIXTO DE YAUTEPEC</t>
  </si>
  <si>
    <t>SALA TERCER CIRCUITO CUAUTLA</t>
  </si>
  <si>
    <t>JUZGADO PRIMERO PENAL CUAUTLA</t>
  </si>
  <si>
    <t>JUZGADO SEGUNDO PENAL CUAUTLA</t>
  </si>
  <si>
    <t>JUZGADO CIVIL CUAUTLA</t>
  </si>
  <si>
    <t xml:space="preserve">JZDO. 1° CIVIL FAMILIAR CUAUTLA </t>
  </si>
  <si>
    <t>JZDO. 2° CIVIL FAMILIAR CUAUTLA</t>
  </si>
  <si>
    <t>JUZGADO PENAL MENOR CUAUTLA</t>
  </si>
  <si>
    <t>JUZGADO CIVIL MENOR CUAUTLA</t>
  </si>
  <si>
    <t>JUZGADO CTRLO. Y JUICIO ORAL CUAUTLA</t>
  </si>
  <si>
    <t>MODULO DE ORIENTCION FAMILIAR CUAUTLA</t>
  </si>
  <si>
    <t>JUZGADO MIXTO DE JONACATEPEC</t>
  </si>
  <si>
    <t xml:space="preserve">JUZGADO MENOR JONACATEPEC </t>
  </si>
  <si>
    <t>JUZGADO CIVIL XOCHITEPEC</t>
  </si>
  <si>
    <t>JUZGADO MENOR TEMIXCO</t>
  </si>
  <si>
    <t>MODULO ORIENTACION FAMILIAR XOCHITEPEC</t>
  </si>
  <si>
    <t>JUZGADO CIVIL JIUTEPEC</t>
  </si>
  <si>
    <t>JZDO. 1° CIVIL FAMILIAR JIUTEPEC</t>
  </si>
  <si>
    <t>JZDO. 2° CIVIL FAMILIAR JIUTEPEC</t>
  </si>
  <si>
    <t>JUZGADO CIVIL MENOR JIUTEPEC</t>
  </si>
  <si>
    <t>Total del Gasto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</si>
  <si>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</si>
  <si>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</si>
  <si>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</si>
  <si>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</si>
  <si>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</si>
  <si>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</si>
  <si>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</si>
  <si>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</si>
  <si>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</si>
  <si>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</si>
  <si>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</si>
  <si>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</si>
  <si>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</si>
  <si>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</si>
  <si>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</si>
  <si>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</si>
  <si>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</si>
  <si>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</si>
  <si>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</si>
  <si>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</si>
  <si>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</si>
  <si>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</si>
  <si>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</si>
  <si>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</si>
  <si>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</si>
  <si>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</si>
  <si>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</si>
  <si>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</si>
  <si>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</si>
  <si>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</si>
  <si>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</si>
  <si>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</si>
  <si>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</si>
  <si>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</si>
  <si>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</si>
  <si>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</si>
  <si>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</si>
  <si>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</si>
  <si>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</si>
  <si>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</si>
  <si>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</si>
  <si>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</si>
  <si>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</si>
  <si>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</si>
  <si>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</si>
  <si>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</si>
  <si>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</si>
  <si>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</si>
  <si>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</si>
  <si>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</si>
  <si>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</si>
  <si>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</si>
  <si>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</si>
  <si>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</si>
  <si>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</si>
  <si>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</si>
  <si>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Del 1 de enero al 31 de diciembre 2014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</si>
  <si>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</si>
  <si>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</si>
  <si>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</si>
  <si>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</si>
  <si>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</si>
  <si>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</si>
  <si>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</si>
  <si>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</si>
  <si>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</si>
  <si>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</si>
  <si>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</si>
  <si>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</si>
  <si>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</si>
  <si>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</si>
  <si>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</si>
  <si>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</si>
  <si>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</si>
  <si>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</si>
  <si>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</si>
  <si>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</si>
  <si>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</si>
  <si>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</si>
  <si>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</si>
  <si>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</si>
  <si>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</si>
  <si>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</si>
  <si>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>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</si>
  <si>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</si>
  <si>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</si>
  <si>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</si>
  <si>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</si>
  <si>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</si>
  <si>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</si>
  <si>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</si>
  <si>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</si>
  <si>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</si>
  <si>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</si>
  <si>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</si>
  <si>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</si>
  <si>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</si>
  <si>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</si>
  <si>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</si>
  <si>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</si>
  <si>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Intereses de la Deuda</t>
  </si>
  <si>
    <t>Créditos Bancarios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</si>
  <si>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</si>
  <si>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</si>
  <si>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</si>
  <si>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</si>
  <si>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</si>
  <si>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</si>
  <si>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</si>
  <si>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</si>
  <si>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</si>
  <si>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</si>
  <si>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</si>
  <si>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</si>
  <si>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</si>
  <si>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</si>
  <si>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</si>
  <si>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</si>
  <si>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</si>
  <si>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</si>
  <si>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</si>
  <si>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</si>
  <si>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</si>
  <si>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</si>
  <si>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</si>
  <si>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</si>
  <si>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</si>
  <si>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</si>
  <si>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</si>
  <si>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</si>
  <si>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</si>
  <si>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</si>
  <si>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</si>
  <si>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 Corriente</t>
  </si>
  <si>
    <t xml:space="preserve">      Capital</t>
  </si>
  <si>
    <t>Ampliaciones y 
Reducciones</t>
  </si>
  <si>
    <t>Transferencias, Asignaciones y Subsidios y Otras Ayudas</t>
  </si>
  <si>
    <t>Otros Orígenes de Operación</t>
  </si>
  <si>
    <t>Otros Orígenes de Financiamiento</t>
  </si>
  <si>
    <t>Otras Aplicaciones de Financiamiento</t>
  </si>
  <si>
    <t>Otras Aplicaciones de Operación</t>
  </si>
  <si>
    <t>Efectivo y Equivalentes al Efectivo al final del Ejercicio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</si>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</sst>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_ ;\-0\ "/>
    <numFmt numFmtId="165" formatCode="#,##0_ ;[Red]\-#,##0\ "/>
    <numFmt numFmtId="166" formatCode="General_)"/>
    <numFmt numFmtId="167" formatCode="#,##0_ ;\-#,##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sz val="9"/>
      <color theme="1"/>
      <name val="Soberana Sans"/>
      <family val="3"/>
    </font>
    <font>
      <sz val="9"/>
      <name val="Soberana Sans"/>
      <family val="3"/>
    </font>
    <font>
      <sz val="9"/>
      <color indexed="10"/>
      <name val="Arial"/>
      <family val="2"/>
    </font>
    <font>
      <b/>
      <sz val="9"/>
      <color indexed="23"/>
      <name val="Arial"/>
      <family val="2"/>
    </font>
    <font>
      <b/>
      <sz val="9"/>
      <name val="Soberana Sans"/>
      <family val="3"/>
    </font>
    <font>
      <b/>
      <sz val="9"/>
      <color theme="0"/>
      <name val="Soberana Sans"/>
      <family val="3"/>
    </font>
    <font>
      <b/>
      <sz val="9"/>
      <color theme="1"/>
      <name val="Soberana Sans"/>
      <family val="3"/>
    </font>
    <font>
      <b/>
      <i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b/>
      <i/>
      <sz val="9"/>
      <name val="Soberana Sans"/>
      <family val="3"/>
    </font>
    <font>
      <b/>
      <sz val="9"/>
      <color theme="1" tint="0.34998626667073579"/>
      <name val="Soberana Sans"/>
      <family val="3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/>
    <xf numFmtId="0" fontId="1" fillId="0" borderId="0"/>
    <xf numFmtId="43" fontId="28" fillId="0" borderId="0" applyFont="0" applyFill="0" applyBorder="0" applyAlignment="0" applyProtection="0"/>
  </cellStyleXfs>
  <cellXfs count="594">
    <xf numFmtId="0" fontId="0" fillId="0" borderId="0" xfId="0"/>
    <xf numFmtId="0" fontId="3" fillId="2" borderId="0" xfId="0" applyFont="1" applyFill="1" applyBorder="1"/>
    <xf numFmtId="0" fontId="5" fillId="2" borderId="0" xfId="2" applyFont="1" applyFill="1" applyBorder="1" applyAlignment="1"/>
    <xf numFmtId="0" fontId="6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/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5" fillId="2" borderId="0" xfId="2" applyFont="1" applyFill="1" applyBorder="1" applyAlignment="1">
      <alignment vertical="center"/>
    </xf>
    <xf numFmtId="0" fontId="7" fillId="2" borderId="0" xfId="2" applyFont="1" applyFill="1" applyBorder="1" applyAlignment="1"/>
    <xf numFmtId="0" fontId="3" fillId="2" borderId="6" xfId="0" applyFont="1" applyFill="1" applyBorder="1"/>
    <xf numFmtId="0" fontId="5" fillId="2" borderId="5" xfId="0" applyFont="1" applyFill="1" applyBorder="1" applyAlignment="1"/>
    <xf numFmtId="3" fontId="7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5" fillId="2" borderId="5" xfId="0" applyFont="1" applyFill="1" applyBorder="1" applyAlignment="1">
      <alignment horizontal="left" vertical="top"/>
    </xf>
    <xf numFmtId="165" fontId="5" fillId="2" borderId="0" xfId="1" applyNumberFormat="1" applyFont="1" applyFill="1" applyBorder="1" applyAlignment="1" applyProtection="1">
      <alignment vertical="top"/>
    </xf>
    <xf numFmtId="0" fontId="3" fillId="2" borderId="6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165" fontId="7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165" fontId="10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165" fontId="7" fillId="2" borderId="0" xfId="1" applyNumberFormat="1" applyFont="1" applyFill="1" applyBorder="1" applyAlignment="1">
      <alignment vertical="top"/>
    </xf>
    <xf numFmtId="0" fontId="11" fillId="2" borderId="5" xfId="0" applyFont="1" applyFill="1" applyBorder="1" applyAlignment="1">
      <alignment horizontal="left" vertical="top"/>
    </xf>
    <xf numFmtId="165" fontId="11" fillId="2" borderId="0" xfId="1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12" fillId="2" borderId="6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43" fontId="3" fillId="2" borderId="1" xfId="1" applyFont="1" applyFill="1" applyBorder="1"/>
    <xf numFmtId="0" fontId="3" fillId="2" borderId="8" xfId="0" applyFont="1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43" fontId="7" fillId="2" borderId="0" xfId="1" applyFont="1" applyFill="1" applyBorder="1" applyAlignment="1">
      <alignment vertical="top"/>
    </xf>
    <xf numFmtId="0" fontId="13" fillId="4" borderId="0" xfId="0" applyFont="1" applyFill="1"/>
    <xf numFmtId="0" fontId="14" fillId="4" borderId="0" xfId="0" applyFont="1" applyFill="1" applyBorder="1" applyAlignment="1" applyProtection="1">
      <alignment vertical="top" wrapText="1"/>
      <protection locked="0"/>
    </xf>
    <xf numFmtId="0" fontId="13" fillId="4" borderId="0" xfId="0" applyFont="1" applyFill="1" applyAlignment="1"/>
    <xf numFmtId="0" fontId="3" fillId="0" borderId="0" xfId="0" applyFont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vertical="top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right" vertical="top"/>
    </xf>
    <xf numFmtId="0" fontId="3" fillId="2" borderId="0" xfId="0" applyFont="1" applyFill="1" applyBorder="1" applyProtection="1"/>
    <xf numFmtId="0" fontId="5" fillId="2" borderId="0" xfId="0" applyFont="1" applyFill="1" applyBorder="1" applyAlignment="1" applyProtection="1"/>
    <xf numFmtId="0" fontId="5" fillId="2" borderId="0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right"/>
    </xf>
    <xf numFmtId="0" fontId="5" fillId="2" borderId="1" xfId="0" applyNumberFormat="1" applyFont="1" applyFill="1" applyBorder="1" applyAlignment="1" applyProtection="1"/>
    <xf numFmtId="0" fontId="5" fillId="2" borderId="0" xfId="3" applyNumberFormat="1" applyFont="1" applyFill="1" applyBorder="1" applyAlignment="1" applyProtection="1">
      <alignment horizontal="right" vertical="top"/>
    </xf>
    <xf numFmtId="0" fontId="9" fillId="3" borderId="9" xfId="0" applyFont="1" applyFill="1" applyBorder="1" applyAlignment="1" applyProtection="1">
      <alignment horizontal="centerContinuous"/>
    </xf>
    <xf numFmtId="0" fontId="8" fillId="3" borderId="11" xfId="0" applyFont="1" applyFill="1" applyBorder="1" applyProtection="1"/>
    <xf numFmtId="164" fontId="9" fillId="3" borderId="0" xfId="1" applyNumberFormat="1" applyFont="1" applyFill="1" applyBorder="1" applyAlignment="1" applyProtection="1">
      <alignment horizontal="center"/>
    </xf>
    <xf numFmtId="0" fontId="8" fillId="3" borderId="6" xfId="0" applyFont="1" applyFill="1" applyBorder="1" applyProtection="1"/>
    <xf numFmtId="0" fontId="5" fillId="2" borderId="5" xfId="3" applyNumberFormat="1" applyFont="1" applyFill="1" applyBorder="1" applyAlignment="1" applyProtection="1">
      <alignment vertical="center"/>
    </xf>
    <xf numFmtId="0" fontId="3" fillId="2" borderId="6" xfId="0" applyFont="1" applyFill="1" applyBorder="1" applyProtection="1"/>
    <xf numFmtId="0" fontId="3" fillId="2" borderId="5" xfId="0" applyFont="1" applyFill="1" applyBorder="1" applyAlignment="1" applyProtection="1">
      <alignment vertical="top"/>
    </xf>
    <xf numFmtId="167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5" fontId="7" fillId="2" borderId="0" xfId="1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/>
    </xf>
    <xf numFmtId="3" fontId="7" fillId="2" borderId="0" xfId="1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center" wrapText="1"/>
    </xf>
    <xf numFmtId="165" fontId="10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right" vertical="top"/>
    </xf>
    <xf numFmtId="0" fontId="3" fillId="2" borderId="8" xfId="0" applyFont="1" applyFill="1" applyBorder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0" fillId="4" borderId="0" xfId="0" applyFill="1"/>
    <xf numFmtId="0" fontId="7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5" fillId="2" borderId="0" xfId="2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/>
    </xf>
    <xf numFmtId="0" fontId="5" fillId="2" borderId="0" xfId="2" applyFont="1" applyFill="1" applyBorder="1" applyAlignment="1">
      <alignment vertical="top"/>
    </xf>
    <xf numFmtId="0" fontId="16" fillId="2" borderId="0" xfId="2" applyFont="1" applyFill="1" applyBorder="1" applyAlignment="1">
      <alignment horizontal="center"/>
    </xf>
    <xf numFmtId="165" fontId="5" fillId="2" borderId="0" xfId="1" applyNumberFormat="1" applyFont="1" applyFill="1" applyBorder="1" applyAlignment="1" applyProtection="1">
      <alignment horizontal="right" vertical="top"/>
    </xf>
    <xf numFmtId="165" fontId="3" fillId="2" borderId="6" xfId="0" applyNumberFormat="1" applyFont="1" applyFill="1" applyBorder="1"/>
    <xf numFmtId="165" fontId="7" fillId="2" borderId="0" xfId="1" applyNumberFormat="1" applyFont="1" applyFill="1" applyBorder="1" applyAlignment="1" applyProtection="1">
      <alignment horizontal="right" vertical="top"/>
    </xf>
    <xf numFmtId="165" fontId="7" fillId="2" borderId="0" xfId="1" applyNumberFormat="1" applyFont="1" applyFill="1" applyBorder="1" applyAlignment="1" applyProtection="1">
      <alignment horizontal="right" vertical="top" wrapText="1"/>
      <protection locked="0"/>
    </xf>
    <xf numFmtId="165" fontId="16" fillId="2" borderId="0" xfId="1" applyNumberFormat="1" applyFont="1" applyFill="1" applyBorder="1" applyAlignment="1" applyProtection="1">
      <alignment horizontal="center"/>
    </xf>
    <xf numFmtId="0" fontId="16" fillId="2" borderId="0" xfId="2" applyFont="1" applyFill="1" applyBorder="1" applyAlignment="1" applyProtection="1">
      <alignment horizontal="center"/>
    </xf>
    <xf numFmtId="0" fontId="7" fillId="2" borderId="7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7" fillId="2" borderId="1" xfId="1" applyNumberFormat="1" applyFont="1" applyFill="1" applyBorder="1" applyAlignment="1" applyProtection="1">
      <alignment horizontal="right" vertical="top" wrapText="1"/>
      <protection locked="0"/>
    </xf>
    <xf numFmtId="165" fontId="3" fillId="2" borderId="8" xfId="0" applyNumberFormat="1" applyFont="1" applyFill="1" applyBorder="1"/>
    <xf numFmtId="0" fontId="3" fillId="2" borderId="3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13" fillId="4" borderId="0" xfId="0" applyFont="1" applyFill="1" applyBorder="1"/>
    <xf numFmtId="0" fontId="17" fillId="4" borderId="0" xfId="0" applyFont="1" applyFill="1" applyBorder="1" applyAlignment="1"/>
    <xf numFmtId="0" fontId="17" fillId="4" borderId="0" xfId="3" applyNumberFormat="1" applyFont="1" applyFill="1" applyBorder="1" applyAlignment="1">
      <alignment horizontal="centerContinuous" vertical="center"/>
    </xf>
    <xf numFmtId="0" fontId="17" fillId="4" borderId="0" xfId="0" applyFont="1" applyFill="1" applyBorder="1" applyAlignment="1">
      <alignment horizontal="right"/>
    </xf>
    <xf numFmtId="0" fontId="18" fillId="5" borderId="10" xfId="2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9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18" fillId="4" borderId="0" xfId="0" applyFont="1" applyFill="1" applyBorder="1"/>
    <xf numFmtId="0" fontId="18" fillId="5" borderId="7" xfId="2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top"/>
    </xf>
    <xf numFmtId="3" fontId="19" fillId="4" borderId="0" xfId="0" applyNumberFormat="1" applyFont="1" applyFill="1" applyBorder="1" applyAlignment="1">
      <alignment vertical="top"/>
    </xf>
    <xf numFmtId="0" fontId="19" fillId="4" borderId="6" xfId="0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20" fillId="4" borderId="5" xfId="0" applyFont="1" applyFill="1" applyBorder="1" applyAlignment="1">
      <alignment vertical="top"/>
    </xf>
    <xf numFmtId="3" fontId="19" fillId="4" borderId="0" xfId="1" applyNumberFormat="1" applyFont="1" applyFill="1" applyBorder="1" applyAlignment="1">
      <alignment vertical="top"/>
    </xf>
    <xf numFmtId="0" fontId="20" fillId="4" borderId="6" xfId="0" applyFont="1" applyFill="1" applyBorder="1" applyAlignment="1">
      <alignment vertical="top"/>
    </xf>
    <xf numFmtId="0" fontId="13" fillId="4" borderId="5" xfId="0" applyFont="1" applyFill="1" applyBorder="1" applyAlignment="1">
      <alignment vertical="top"/>
    </xf>
    <xf numFmtId="0" fontId="13" fillId="4" borderId="0" xfId="0" applyFont="1" applyFill="1" applyBorder="1" applyAlignment="1">
      <alignment vertical="top"/>
    </xf>
    <xf numFmtId="3" fontId="13" fillId="4" borderId="0" xfId="0" applyNumberFormat="1" applyFont="1" applyFill="1" applyBorder="1" applyAlignment="1">
      <alignment vertical="top"/>
    </xf>
    <xf numFmtId="0" fontId="13" fillId="4" borderId="6" xfId="0" applyFont="1" applyFill="1" applyBorder="1" applyAlignment="1">
      <alignment vertical="top"/>
    </xf>
    <xf numFmtId="3" fontId="14" fillId="4" borderId="0" xfId="1" applyNumberFormat="1" applyFont="1" applyFill="1" applyBorder="1" applyAlignment="1" applyProtection="1">
      <alignment vertical="top"/>
      <protection locked="0"/>
    </xf>
    <xf numFmtId="3" fontId="14" fillId="4" borderId="0" xfId="1" applyNumberFormat="1" applyFont="1" applyFill="1" applyBorder="1" applyAlignment="1">
      <alignment vertical="top"/>
    </xf>
    <xf numFmtId="0" fontId="13" fillId="4" borderId="0" xfId="0" applyFont="1" applyFill="1" applyBorder="1" applyAlignment="1">
      <alignment horizontal="left" vertical="top"/>
    </xf>
    <xf numFmtId="3" fontId="13" fillId="4" borderId="0" xfId="1" applyNumberFormat="1" applyFont="1" applyFill="1" applyBorder="1" applyAlignment="1">
      <alignment vertical="top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4" fillId="4" borderId="0" xfId="0" applyFont="1" applyFill="1" applyBorder="1" applyAlignment="1">
      <alignment vertical="top"/>
    </xf>
    <xf numFmtId="0" fontId="14" fillId="4" borderId="0" xfId="0" applyFont="1" applyFill="1" applyBorder="1"/>
    <xf numFmtId="43" fontId="14" fillId="4" borderId="0" xfId="1" applyFont="1" applyFill="1" applyBorder="1"/>
    <xf numFmtId="0" fontId="14" fillId="4" borderId="0" xfId="0" applyFont="1" applyFill="1" applyBorder="1" applyAlignment="1">
      <alignment vertical="center"/>
    </xf>
    <xf numFmtId="0" fontId="13" fillId="4" borderId="0" xfId="0" applyFont="1" applyFill="1" applyBorder="1" applyAlignment="1"/>
    <xf numFmtId="0" fontId="17" fillId="4" borderId="0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 wrapText="1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/>
    <xf numFmtId="0" fontId="17" fillId="4" borderId="0" xfId="2" applyFont="1" applyFill="1" applyBorder="1" applyAlignment="1" applyProtection="1"/>
    <xf numFmtId="0" fontId="17" fillId="4" borderId="0" xfId="3" applyNumberFormat="1" applyFont="1" applyFill="1" applyBorder="1" applyAlignment="1" applyProtection="1">
      <alignment horizontal="centerContinuous" vertical="center"/>
    </xf>
    <xf numFmtId="0" fontId="17" fillId="4" borderId="0" xfId="0" applyFont="1" applyFill="1" applyBorder="1" applyAlignment="1" applyProtection="1"/>
    <xf numFmtId="166" fontId="14" fillId="4" borderId="0" xfId="3" applyFont="1" applyFill="1" applyBorder="1" applyProtection="1"/>
    <xf numFmtId="0" fontId="18" fillId="5" borderId="2" xfId="2" applyFont="1" applyFill="1" applyBorder="1" applyAlignment="1" applyProtection="1">
      <alignment horizontal="center" vertical="center" wrapText="1"/>
    </xf>
    <xf numFmtId="0" fontId="18" fillId="5" borderId="3" xfId="2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4" xfId="2" applyFont="1" applyFill="1" applyBorder="1" applyAlignment="1" applyProtection="1">
      <alignment horizontal="center" vertical="center" wrapText="1"/>
    </xf>
    <xf numFmtId="0" fontId="17" fillId="4" borderId="5" xfId="3" applyNumberFormat="1" applyFont="1" applyFill="1" applyBorder="1" applyAlignment="1" applyProtection="1">
      <alignment horizontal="centerContinuous" vertical="center"/>
    </xf>
    <xf numFmtId="0" fontId="17" fillId="4" borderId="5" xfId="3" applyNumberFormat="1" applyFont="1" applyFill="1" applyBorder="1" applyAlignment="1" applyProtection="1">
      <alignment vertical="center"/>
    </xf>
    <xf numFmtId="0" fontId="17" fillId="4" borderId="0" xfId="3" applyNumberFormat="1" applyFont="1" applyFill="1" applyBorder="1" applyAlignment="1" applyProtection="1">
      <alignment vertical="top"/>
    </xf>
    <xf numFmtId="0" fontId="17" fillId="4" borderId="6" xfId="3" applyNumberFormat="1" applyFont="1" applyFill="1" applyBorder="1" applyAlignment="1" applyProtection="1">
      <alignment vertical="top"/>
    </xf>
    <xf numFmtId="0" fontId="19" fillId="4" borderId="5" xfId="0" applyFont="1" applyFill="1" applyBorder="1" applyAlignment="1" applyProtection="1"/>
    <xf numFmtId="0" fontId="17" fillId="4" borderId="0" xfId="0" applyFont="1" applyFill="1" applyBorder="1" applyAlignment="1" applyProtection="1">
      <alignment vertical="top"/>
    </xf>
    <xf numFmtId="0" fontId="17" fillId="4" borderId="6" xfId="0" applyFont="1" applyFill="1" applyBorder="1" applyAlignment="1" applyProtection="1">
      <alignment vertical="top"/>
    </xf>
    <xf numFmtId="3" fontId="17" fillId="4" borderId="0" xfId="0" applyNumberFormat="1" applyFont="1" applyFill="1" applyBorder="1" applyAlignment="1" applyProtection="1">
      <alignment horizontal="center" vertical="top"/>
      <protection locked="0"/>
    </xf>
    <xf numFmtId="3" fontId="17" fillId="4" borderId="0" xfId="0" applyNumberFormat="1" applyFont="1" applyFill="1" applyBorder="1" applyAlignment="1" applyProtection="1">
      <alignment horizontal="right" vertical="top"/>
    </xf>
    <xf numFmtId="0" fontId="19" fillId="4" borderId="6" xfId="0" applyFont="1" applyFill="1" applyBorder="1" applyAlignment="1" applyProtection="1">
      <alignment vertical="top"/>
    </xf>
    <xf numFmtId="0" fontId="13" fillId="4" borderId="5" xfId="0" applyFont="1" applyFill="1" applyBorder="1" applyAlignment="1" applyProtection="1"/>
    <xf numFmtId="0" fontId="21" fillId="4" borderId="0" xfId="0" applyFont="1" applyFill="1" applyBorder="1" applyAlignment="1" applyProtection="1">
      <alignment vertical="top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6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0" fontId="17" fillId="4" borderId="0" xfId="0" applyFont="1" applyFill="1" applyBorder="1" applyAlignment="1" applyProtection="1">
      <alignment horizontal="right" vertical="top"/>
      <protection locked="0"/>
    </xf>
    <xf numFmtId="0" fontId="14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0" xfId="0" applyFont="1" applyFill="1" applyBorder="1" applyAlignment="1" applyProtection="1">
      <alignment horizontal="center" vertical="top"/>
    </xf>
    <xf numFmtId="0" fontId="17" fillId="4" borderId="0" xfId="0" applyFont="1" applyFill="1" applyBorder="1" applyAlignment="1" applyProtection="1">
      <alignment horizontal="right" vertical="top"/>
    </xf>
    <xf numFmtId="0" fontId="20" fillId="4" borderId="5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3" fontId="22" fillId="4" borderId="0" xfId="0" applyNumberFormat="1" applyFont="1" applyFill="1" applyBorder="1" applyAlignment="1" applyProtection="1">
      <alignment horizontal="center" vertical="top"/>
      <protection locked="0"/>
    </xf>
    <xf numFmtId="3" fontId="22" fillId="4" borderId="0" xfId="0" applyNumberFormat="1" applyFont="1" applyFill="1" applyBorder="1" applyAlignment="1" applyProtection="1">
      <alignment horizontal="right" vertical="top"/>
    </xf>
    <xf numFmtId="0" fontId="20" fillId="4" borderId="6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horizontal="left"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22" fillId="4" borderId="0" xfId="0" applyNumberFormat="1" applyFont="1" applyFill="1" applyBorder="1" applyAlignment="1" applyProtection="1">
      <alignment horizontal="center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0" fontId="20" fillId="4" borderId="7" xfId="0" applyFont="1" applyFill="1" applyBorder="1" applyAlignment="1" applyProtection="1"/>
    <xf numFmtId="0" fontId="22" fillId="4" borderId="1" xfId="0" applyFont="1" applyFill="1" applyBorder="1" applyAlignment="1" applyProtection="1">
      <alignment vertical="top"/>
    </xf>
    <xf numFmtId="3" fontId="22" fillId="4" borderId="1" xfId="0" applyNumberFormat="1" applyFont="1" applyFill="1" applyBorder="1" applyAlignment="1" applyProtection="1">
      <alignment horizontal="center" vertical="top"/>
    </xf>
    <xf numFmtId="3" fontId="22" fillId="4" borderId="1" xfId="0" applyNumberFormat="1" applyFont="1" applyFill="1" applyBorder="1" applyAlignment="1" applyProtection="1">
      <alignment horizontal="right" vertical="top"/>
    </xf>
    <xf numFmtId="0" fontId="20" fillId="4" borderId="8" xfId="0" applyFont="1" applyFill="1" applyBorder="1" applyAlignment="1" applyProtection="1">
      <alignment vertical="top"/>
    </xf>
    <xf numFmtId="3" fontId="17" fillId="4" borderId="0" xfId="0" applyNumberFormat="1" applyFont="1" applyFill="1" applyBorder="1" applyAlignment="1" applyProtection="1">
      <alignment horizontal="center" vertical="center"/>
    </xf>
    <xf numFmtId="3" fontId="17" fillId="4" borderId="0" xfId="0" applyNumberFormat="1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/>
    <xf numFmtId="0" fontId="14" fillId="4" borderId="0" xfId="0" applyFont="1" applyFill="1" applyBorder="1" applyProtection="1"/>
    <xf numFmtId="43" fontId="14" fillId="4" borderId="0" xfId="1" applyFont="1" applyFill="1" applyBorder="1" applyProtection="1"/>
    <xf numFmtId="0" fontId="14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right"/>
    </xf>
    <xf numFmtId="43" fontId="14" fillId="4" borderId="0" xfId="1" applyFont="1" applyFill="1" applyBorder="1" applyAlignment="1" applyProtection="1">
      <alignment vertical="top"/>
    </xf>
    <xf numFmtId="0" fontId="13" fillId="4" borderId="0" xfId="0" applyFont="1" applyFill="1" applyAlignment="1" applyProtection="1">
      <alignment vertical="top"/>
      <protection locked="0"/>
    </xf>
    <xf numFmtId="0" fontId="14" fillId="4" borderId="0" xfId="0" applyFont="1" applyFill="1"/>
    <xf numFmtId="164" fontId="18" fillId="5" borderId="2" xfId="1" applyNumberFormat="1" applyFont="1" applyFill="1" applyBorder="1" applyAlignment="1">
      <alignment horizontal="center" vertical="center" wrapText="1"/>
    </xf>
    <xf numFmtId="164" fontId="18" fillId="5" borderId="3" xfId="1" applyNumberFormat="1" applyFont="1" applyFill="1" applyBorder="1" applyAlignment="1">
      <alignment horizontal="center" vertical="center" wrapText="1"/>
    </xf>
    <xf numFmtId="164" fontId="18" fillId="5" borderId="4" xfId="1" applyNumberFormat="1" applyFont="1" applyFill="1" applyBorder="1" applyAlignment="1">
      <alignment horizontal="center" vertical="center" wrapText="1"/>
    </xf>
    <xf numFmtId="0" fontId="17" fillId="4" borderId="5" xfId="3" applyNumberFormat="1" applyFont="1" applyFill="1" applyBorder="1" applyAlignment="1">
      <alignment horizontal="centerContinuous" vertical="center"/>
    </xf>
    <xf numFmtId="0" fontId="17" fillId="4" borderId="6" xfId="3" applyNumberFormat="1" applyFont="1" applyFill="1" applyBorder="1" applyAlignment="1">
      <alignment horizontal="centerContinuous" vertical="center"/>
    </xf>
    <xf numFmtId="0" fontId="23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vertical="top" wrapText="1"/>
    </xf>
    <xf numFmtId="167" fontId="14" fillId="4" borderId="0" xfId="1" applyNumberFormat="1" applyFont="1" applyFill="1" applyBorder="1" applyAlignment="1">
      <alignment vertical="top"/>
    </xf>
    <xf numFmtId="0" fontId="17" fillId="4" borderId="6" xfId="0" applyFont="1" applyFill="1" applyBorder="1" applyAlignment="1">
      <alignment vertical="top" wrapText="1"/>
    </xf>
    <xf numFmtId="3" fontId="19" fillId="4" borderId="0" xfId="0" applyNumberFormat="1" applyFont="1" applyFill="1" applyBorder="1" applyAlignment="1" applyProtection="1">
      <alignment horizontal="right" vertical="top"/>
      <protection locked="0"/>
    </xf>
    <xf numFmtId="3" fontId="19" fillId="4" borderId="0" xfId="0" applyNumberFormat="1" applyFont="1" applyFill="1" applyBorder="1" applyAlignment="1" applyProtection="1">
      <alignment horizontal="right" vertical="top"/>
    </xf>
    <xf numFmtId="0" fontId="19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9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9" fillId="4" borderId="12" xfId="0" applyNumberFormat="1" applyFont="1" applyFill="1" applyBorder="1" applyAlignment="1">
      <alignment horizontal="right" vertical="top"/>
    </xf>
    <xf numFmtId="0" fontId="19" fillId="4" borderId="7" xfId="0" applyFont="1" applyFill="1" applyBorder="1" applyAlignment="1">
      <alignment vertical="top"/>
    </xf>
    <xf numFmtId="3" fontId="19" fillId="4" borderId="1" xfId="0" applyNumberFormat="1" applyFont="1" applyFill="1" applyBorder="1" applyAlignment="1">
      <alignment horizontal="right" vertical="top"/>
    </xf>
    <xf numFmtId="0" fontId="17" fillId="4" borderId="8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/>
    </xf>
    <xf numFmtId="0" fontId="17" fillId="4" borderId="3" xfId="0" applyFont="1" applyFill="1" applyBorder="1" applyAlignment="1">
      <alignment vertical="top" wrapText="1"/>
    </xf>
    <xf numFmtId="0" fontId="14" fillId="4" borderId="0" xfId="0" applyFont="1" applyFill="1" applyAlignment="1">
      <alignment wrapText="1"/>
    </xf>
    <xf numFmtId="43" fontId="14" fillId="4" borderId="0" xfId="1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/>
    </xf>
    <xf numFmtId="43" fontId="14" fillId="4" borderId="0" xfId="1" applyFont="1" applyFill="1" applyBorder="1" applyAlignment="1">
      <alignment vertical="top"/>
    </xf>
    <xf numFmtId="0" fontId="24" fillId="4" borderId="0" xfId="0" applyFont="1" applyFill="1"/>
    <xf numFmtId="165" fontId="3" fillId="2" borderId="6" xfId="5" applyNumberFormat="1" applyFont="1" applyFill="1" applyBorder="1" applyAlignment="1" applyProtection="1">
      <alignment horizontal="right"/>
      <protection locked="0"/>
    </xf>
    <xf numFmtId="165" fontId="3" fillId="2" borderId="6" xfId="5" applyNumberFormat="1" applyFont="1" applyFill="1" applyBorder="1" applyAlignment="1" applyProtection="1">
      <alignment horizontal="right"/>
    </xf>
    <xf numFmtId="165" fontId="6" fillId="2" borderId="13" xfId="5" applyNumberFormat="1" applyFont="1" applyFill="1" applyBorder="1" applyAlignment="1" applyProtection="1">
      <alignment horizontal="right"/>
    </xf>
    <xf numFmtId="165" fontId="29" fillId="2" borderId="15" xfId="5" applyNumberFormat="1" applyFont="1" applyFill="1" applyBorder="1" applyAlignment="1">
      <alignment horizontal="right"/>
    </xf>
    <xf numFmtId="165" fontId="27" fillId="2" borderId="15" xfId="5" applyNumberFormat="1" applyFont="1" applyFill="1" applyBorder="1" applyAlignment="1" applyProtection="1">
      <alignment horizontal="right" vertical="center" wrapText="1"/>
      <protection locked="0"/>
    </xf>
    <xf numFmtId="165" fontId="27" fillId="2" borderId="15" xfId="5" applyNumberFormat="1" applyFont="1" applyFill="1" applyBorder="1" applyAlignment="1">
      <alignment horizontal="right" vertical="center" wrapText="1"/>
    </xf>
    <xf numFmtId="165" fontId="29" fillId="2" borderId="15" xfId="5" applyNumberFormat="1" applyFont="1" applyFill="1" applyBorder="1" applyAlignment="1">
      <alignment horizontal="right" vertical="center" wrapText="1"/>
    </xf>
    <xf numFmtId="165" fontId="27" fillId="2" borderId="16" xfId="5" applyNumberFormat="1" applyFont="1" applyFill="1" applyBorder="1" applyAlignment="1">
      <alignment horizontal="right"/>
    </xf>
    <xf numFmtId="165" fontId="29" fillId="2" borderId="13" xfId="5" applyNumberFormat="1" applyFont="1" applyFill="1" applyBorder="1" applyAlignment="1">
      <alignment horizontal="right"/>
    </xf>
    <xf numFmtId="0" fontId="27" fillId="2" borderId="0" xfId="0" applyFont="1" applyFill="1"/>
    <xf numFmtId="37" fontId="9" fillId="6" borderId="13" xfId="1" applyNumberFormat="1" applyFont="1" applyFill="1" applyBorder="1" applyAlignment="1" applyProtection="1">
      <alignment horizontal="center" vertical="center"/>
    </xf>
    <xf numFmtId="37" fontId="9" fillId="6" borderId="13" xfId="1" applyNumberFormat="1" applyFont="1" applyFill="1" applyBorder="1" applyAlignment="1" applyProtection="1">
      <alignment horizontal="center" wrapText="1"/>
    </xf>
    <xf numFmtId="37" fontId="9" fillId="6" borderId="13" xfId="1" applyNumberFormat="1" applyFont="1" applyFill="1" applyBorder="1" applyAlignment="1" applyProtection="1">
      <alignment horizontal="center"/>
    </xf>
    <xf numFmtId="0" fontId="27" fillId="2" borderId="5" xfId="0" applyFont="1" applyFill="1" applyBorder="1" applyAlignment="1">
      <alignment horizontal="justify" vertical="center" wrapText="1"/>
    </xf>
    <xf numFmtId="0" fontId="27" fillId="2" borderId="6" xfId="0" applyFont="1" applyFill="1" applyBorder="1" applyAlignment="1">
      <alignment horizontal="justify" vertical="center" wrapText="1"/>
    </xf>
    <xf numFmtId="165" fontId="3" fillId="2" borderId="15" xfId="1" applyNumberFormat="1" applyFont="1" applyFill="1" applyBorder="1" applyAlignment="1">
      <alignment horizontal="right" vertical="center" wrapText="1"/>
    </xf>
    <xf numFmtId="165" fontId="3" fillId="2" borderId="15" xfId="1" applyNumberFormat="1" applyFont="1" applyFill="1" applyBorder="1" applyAlignment="1">
      <alignment horizontal="right" vertical="center"/>
    </xf>
    <xf numFmtId="0" fontId="2" fillId="4" borderId="0" xfId="0" applyFont="1" applyFill="1"/>
    <xf numFmtId="0" fontId="27" fillId="2" borderId="5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 applyProtection="1">
      <alignment horizontal="justify" vertical="top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/>
    </xf>
    <xf numFmtId="0" fontId="29" fillId="2" borderId="7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165" fontId="6" fillId="2" borderId="13" xfId="1" applyNumberFormat="1" applyFont="1" applyFill="1" applyBorder="1" applyAlignment="1">
      <alignment vertical="center" wrapText="1"/>
    </xf>
    <xf numFmtId="0" fontId="25" fillId="8" borderId="13" xfId="0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3" fillId="2" borderId="15" xfId="1" applyNumberFormat="1" applyFont="1" applyFill="1" applyBorder="1" applyAlignment="1" applyProtection="1">
      <alignment horizontal="right"/>
      <protection locked="0"/>
    </xf>
    <xf numFmtId="165" fontId="3" fillId="2" borderId="15" xfId="1" applyNumberFormat="1" applyFont="1" applyFill="1" applyBorder="1" applyAlignment="1">
      <alignment horizontal="right"/>
    </xf>
    <xf numFmtId="165" fontId="3" fillId="2" borderId="16" xfId="1" applyNumberFormat="1" applyFont="1" applyFill="1" applyBorder="1" applyAlignment="1" applyProtection="1">
      <alignment horizontal="right"/>
      <protection locked="0"/>
    </xf>
    <xf numFmtId="165" fontId="3" fillId="2" borderId="16" xfId="1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24" fillId="4" borderId="10" xfId="0" applyFont="1" applyFill="1" applyBorder="1" applyAlignment="1">
      <alignment horizontal="justify" vertical="center" wrapText="1"/>
    </xf>
    <xf numFmtId="0" fontId="24" fillId="4" borderId="11" xfId="0" applyFont="1" applyFill="1" applyBorder="1" applyAlignment="1">
      <alignment horizontal="justify" vertical="center" wrapText="1"/>
    </xf>
    <xf numFmtId="0" fontId="24" fillId="4" borderId="14" xfId="0" applyFont="1" applyFill="1" applyBorder="1" applyAlignment="1">
      <alignment horizontal="justify" vertical="center" wrapText="1"/>
    </xf>
    <xf numFmtId="165" fontId="27" fillId="2" borderId="15" xfId="1" applyNumberFormat="1" applyFont="1" applyFill="1" applyBorder="1" applyAlignment="1" applyProtection="1">
      <alignment horizontal="right" vertical="center" wrapText="1"/>
      <protection locked="0"/>
    </xf>
    <xf numFmtId="165" fontId="27" fillId="2" borderId="15" xfId="1" applyNumberFormat="1" applyFont="1" applyFill="1" applyBorder="1" applyAlignment="1">
      <alignment horizontal="right" vertical="center" wrapText="1"/>
    </xf>
    <xf numFmtId="0" fontId="29" fillId="2" borderId="7" xfId="0" applyFont="1" applyFill="1" applyBorder="1" applyAlignment="1">
      <alignment horizontal="justify" vertical="center" wrapText="1"/>
    </xf>
    <xf numFmtId="0" fontId="29" fillId="2" borderId="8" xfId="0" applyFont="1" applyFill="1" applyBorder="1" applyAlignment="1">
      <alignment horizontal="justify" vertical="center" wrapText="1"/>
    </xf>
    <xf numFmtId="165" fontId="27" fillId="2" borderId="16" xfId="1" applyNumberFormat="1" applyFont="1" applyFill="1" applyBorder="1" applyAlignment="1">
      <alignment horizontal="right" vertical="center" wrapText="1"/>
    </xf>
    <xf numFmtId="165" fontId="29" fillId="2" borderId="16" xfId="1" applyNumberFormat="1" applyFont="1" applyFill="1" applyBorder="1" applyAlignment="1" applyProtection="1">
      <alignment horizontal="right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165" fontId="6" fillId="2" borderId="15" xfId="1" applyNumberFormat="1" applyFont="1" applyFill="1" applyBorder="1" applyAlignment="1">
      <alignment horizontal="right" vertical="top" wrapText="1"/>
    </xf>
    <xf numFmtId="165" fontId="3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3" fillId="2" borderId="15" xfId="1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justify" vertical="top"/>
    </xf>
    <xf numFmtId="165" fontId="3" fillId="2" borderId="15" xfId="1" applyNumberFormat="1" applyFont="1" applyFill="1" applyBorder="1" applyAlignment="1" applyProtection="1">
      <alignment horizontal="right" vertical="top" wrapText="1"/>
    </xf>
    <xf numFmtId="0" fontId="2" fillId="4" borderId="0" xfId="0" applyFont="1" applyFill="1" applyAlignment="1">
      <alignment vertical="top"/>
    </xf>
    <xf numFmtId="165" fontId="3" fillId="2" borderId="15" xfId="1" applyNumberFormat="1" applyFont="1" applyFill="1" applyBorder="1" applyAlignment="1" applyProtection="1">
      <alignment horizontal="right" vertical="top"/>
      <protection locked="0"/>
    </xf>
    <xf numFmtId="165" fontId="3" fillId="2" borderId="15" xfId="1" applyNumberFormat="1" applyFont="1" applyFill="1" applyBorder="1" applyAlignment="1" applyProtection="1">
      <alignment horizontal="right" vertical="top"/>
    </xf>
    <xf numFmtId="165" fontId="6" fillId="2" borderId="15" xfId="1" applyNumberFormat="1" applyFont="1" applyFill="1" applyBorder="1" applyAlignment="1">
      <alignment horizontal="right" vertical="top"/>
    </xf>
    <xf numFmtId="0" fontId="24" fillId="4" borderId="5" xfId="0" applyFont="1" applyFill="1" applyBorder="1" applyAlignment="1">
      <alignment horizontal="left" vertical="top"/>
    </xf>
    <xf numFmtId="0" fontId="24" fillId="4" borderId="6" xfId="0" applyFont="1" applyFill="1" applyBorder="1" applyAlignment="1">
      <alignment horizontal="justify" vertical="top"/>
    </xf>
    <xf numFmtId="0" fontId="24" fillId="4" borderId="15" xfId="0" applyFont="1" applyFill="1" applyBorder="1" applyAlignment="1">
      <alignment vertical="top"/>
    </xf>
    <xf numFmtId="0" fontId="24" fillId="0" borderId="0" xfId="0" applyFont="1" applyAlignment="1">
      <alignment horizontal="left"/>
    </xf>
    <xf numFmtId="0" fontId="24" fillId="0" borderId="0" xfId="0" applyFont="1"/>
    <xf numFmtId="165" fontId="6" fillId="2" borderId="15" xfId="1" applyNumberFormat="1" applyFont="1" applyFill="1" applyBorder="1" applyAlignment="1" applyProtection="1">
      <alignment horizontal="righ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165" fontId="3" fillId="2" borderId="16" xfId="1" applyNumberFormat="1" applyFont="1" applyFill="1" applyBorder="1" applyAlignment="1" applyProtection="1">
      <alignment horizontal="right" vertical="top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vertical="top"/>
    </xf>
    <xf numFmtId="165" fontId="6" fillId="2" borderId="16" xfId="1" applyNumberFormat="1" applyFont="1" applyFill="1" applyBorder="1" applyAlignment="1">
      <alignment horizontal="right" vertical="top"/>
    </xf>
    <xf numFmtId="165" fontId="6" fillId="0" borderId="6" xfId="1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justify" vertical="center" wrapText="1"/>
    </xf>
    <xf numFmtId="165" fontId="6" fillId="0" borderId="6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165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5" xfId="1" applyNumberFormat="1" applyFont="1" applyFill="1" applyBorder="1" applyAlignment="1" applyProtection="1">
      <alignment horizontal="right" vertical="center" wrapText="1"/>
      <protection locked="0"/>
    </xf>
    <xf numFmtId="165" fontId="7" fillId="2" borderId="15" xfId="1" applyNumberFormat="1" applyFont="1" applyFill="1" applyBorder="1" applyAlignment="1" applyProtection="1">
      <alignment horizontal="right" vertical="center" wrapText="1"/>
    </xf>
    <xf numFmtId="165" fontId="3" fillId="2" borderId="15" xfId="1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165" fontId="3" fillId="0" borderId="8" xfId="1" applyNumberFormat="1" applyFont="1" applyFill="1" applyBorder="1" applyAlignment="1">
      <alignment horizontal="right" vertical="center" wrapText="1"/>
    </xf>
    <xf numFmtId="165" fontId="3" fillId="0" borderId="16" xfId="1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justify" vertical="center" wrapText="1"/>
    </xf>
    <xf numFmtId="165" fontId="6" fillId="0" borderId="16" xfId="1" applyNumberFormat="1" applyFont="1" applyFill="1" applyBorder="1" applyAlignment="1" applyProtection="1">
      <alignment horizontal="right" vertical="center" wrapText="1"/>
    </xf>
    <xf numFmtId="0" fontId="29" fillId="2" borderId="0" xfId="4" applyFont="1" applyFill="1"/>
    <xf numFmtId="0" fontId="29" fillId="2" borderId="0" xfId="4" applyFont="1" applyFill="1" applyAlignment="1">
      <alignment horizontal="center"/>
    </xf>
    <xf numFmtId="37" fontId="9" fillId="3" borderId="13" xfId="5" applyNumberFormat="1" applyFont="1" applyFill="1" applyBorder="1" applyAlignment="1" applyProtection="1">
      <alignment horizontal="center" vertical="center"/>
    </xf>
    <xf numFmtId="37" fontId="9" fillId="3" borderId="13" xfId="5" applyNumberFormat="1" applyFont="1" applyFill="1" applyBorder="1" applyAlignment="1" applyProtection="1">
      <alignment horizontal="center" wrapText="1"/>
    </xf>
    <xf numFmtId="37" fontId="9" fillId="3" borderId="13" xfId="5" applyNumberFormat="1" applyFont="1" applyFill="1" applyBorder="1" applyAlignment="1" applyProtection="1">
      <alignment horizontal="center"/>
    </xf>
    <xf numFmtId="0" fontId="3" fillId="2" borderId="10" xfId="4" applyFont="1" applyFill="1" applyBorder="1"/>
    <xf numFmtId="0" fontId="3" fillId="2" borderId="9" xfId="4" applyFont="1" applyFill="1" applyBorder="1"/>
    <xf numFmtId="0" fontId="3" fillId="2" borderId="11" xfId="4" applyFont="1" applyFill="1" applyBorder="1"/>
    <xf numFmtId="0" fontId="3" fillId="2" borderId="11" xfId="4" applyFont="1" applyFill="1" applyBorder="1" applyAlignment="1">
      <alignment horizontal="center"/>
    </xf>
    <xf numFmtId="0" fontId="3" fillId="2" borderId="14" xfId="4" applyFont="1" applyFill="1" applyBorder="1" applyAlignment="1">
      <alignment horizontal="center"/>
    </xf>
    <xf numFmtId="0" fontId="3" fillId="2" borderId="5" xfId="4" applyFont="1" applyFill="1" applyBorder="1" applyAlignment="1">
      <alignment horizontal="left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wrapText="1"/>
    </xf>
    <xf numFmtId="165" fontId="3" fillId="2" borderId="8" xfId="5" applyNumberFormat="1" applyFont="1" applyFill="1" applyBorder="1" applyAlignment="1">
      <alignment horizontal="center"/>
    </xf>
    <xf numFmtId="0" fontId="6" fillId="2" borderId="2" xfId="4" applyFont="1" applyFill="1" applyBorder="1" applyAlignment="1">
      <alignment horizontal="centerContinuous"/>
    </xf>
    <xf numFmtId="0" fontId="6" fillId="2" borderId="3" xfId="4" applyFont="1" applyFill="1" applyBorder="1" applyAlignment="1">
      <alignment horizontal="centerContinuous"/>
    </xf>
    <xf numFmtId="0" fontId="6" fillId="2" borderId="4" xfId="4" applyFont="1" applyFill="1" applyBorder="1" applyAlignment="1">
      <alignment horizontal="left" wrapText="1"/>
    </xf>
    <xf numFmtId="165" fontId="31" fillId="0" borderId="0" xfId="5" applyNumberFormat="1" applyFont="1"/>
    <xf numFmtId="0" fontId="27" fillId="2" borderId="10" xfId="4" applyFont="1" applyFill="1" applyBorder="1"/>
    <xf numFmtId="0" fontId="27" fillId="2" borderId="9" xfId="4" applyFont="1" applyFill="1" applyBorder="1"/>
    <xf numFmtId="0" fontId="27" fillId="2" borderId="11" xfId="4" applyFont="1" applyFill="1" applyBorder="1"/>
    <xf numFmtId="0" fontId="27" fillId="2" borderId="14" xfId="4" applyFont="1" applyFill="1" applyBorder="1" applyAlignment="1">
      <alignment horizontal="center"/>
    </xf>
    <xf numFmtId="0" fontId="29" fillId="2" borderId="5" xfId="4" applyFont="1" applyFill="1" applyBorder="1" applyAlignment="1">
      <alignment horizontal="left"/>
    </xf>
    <xf numFmtId="0" fontId="29" fillId="2" borderId="0" xfId="4" applyFont="1" applyFill="1" applyBorder="1" applyAlignment="1">
      <alignment horizontal="left"/>
    </xf>
    <xf numFmtId="0" fontId="27" fillId="0" borderId="6" xfId="0" applyFont="1" applyBorder="1"/>
    <xf numFmtId="0" fontId="27" fillId="2" borderId="5" xfId="4" applyFont="1" applyFill="1" applyBorder="1" applyAlignment="1">
      <alignment horizontal="center" vertical="center"/>
    </xf>
    <xf numFmtId="0" fontId="27" fillId="0" borderId="0" xfId="0" applyFont="1" applyBorder="1"/>
    <xf numFmtId="0" fontId="27" fillId="2" borderId="6" xfId="0" applyFont="1" applyFill="1" applyBorder="1" applyAlignment="1">
      <alignment vertical="center" wrapText="1"/>
    </xf>
    <xf numFmtId="0" fontId="29" fillId="2" borderId="5" xfId="4" applyFont="1" applyFill="1" applyBorder="1" applyAlignment="1">
      <alignment horizontal="center" vertical="center"/>
    </xf>
    <xf numFmtId="0" fontId="29" fillId="0" borderId="0" xfId="0" applyFont="1" applyBorder="1"/>
    <xf numFmtId="0" fontId="29" fillId="0" borderId="6" xfId="0" applyFont="1" applyBorder="1"/>
    <xf numFmtId="0" fontId="27" fillId="2" borderId="0" xfId="4" applyFont="1" applyFill="1" applyBorder="1" applyAlignment="1">
      <alignment horizontal="center" vertical="center"/>
    </xf>
    <xf numFmtId="0" fontId="27" fillId="2" borderId="7" xfId="4" applyFont="1" applyFill="1" applyBorder="1" applyAlignment="1">
      <alignment horizontal="center" vertical="center"/>
    </xf>
    <xf numFmtId="0" fontId="27" fillId="2" borderId="1" xfId="4" applyFont="1" applyFill="1" applyBorder="1" applyAlignment="1">
      <alignment horizontal="center" vertical="center"/>
    </xf>
    <xf numFmtId="0" fontId="27" fillId="2" borderId="8" xfId="4" applyFont="1" applyFill="1" applyBorder="1" applyAlignment="1">
      <alignment wrapText="1"/>
    </xf>
    <xf numFmtId="0" fontId="29" fillId="2" borderId="2" xfId="4" applyFont="1" applyFill="1" applyBorder="1" applyAlignment="1">
      <alignment horizontal="centerContinuous"/>
    </xf>
    <xf numFmtId="0" fontId="29" fillId="2" borderId="3" xfId="4" applyFont="1" applyFill="1" applyBorder="1" applyAlignment="1">
      <alignment horizontal="centerContinuous"/>
    </xf>
    <xf numFmtId="0" fontId="29" fillId="2" borderId="4" xfId="4" applyFont="1" applyFill="1" applyBorder="1" applyAlignment="1">
      <alignment horizontal="left" wrapText="1" indent="1"/>
    </xf>
    <xf numFmtId="0" fontId="30" fillId="2" borderId="9" xfId="0" applyFont="1" applyFill="1" applyBorder="1" applyAlignment="1">
      <alignment vertical="top" wrapText="1"/>
    </xf>
    <xf numFmtId="165" fontId="30" fillId="2" borderId="9" xfId="5" applyNumberFormat="1" applyFont="1" applyFill="1" applyBorder="1" applyAlignment="1">
      <alignment vertical="top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centerContinuous"/>
    </xf>
    <xf numFmtId="0" fontId="7" fillId="2" borderId="1" xfId="0" applyNumberFormat="1" applyFont="1" applyFill="1" applyBorder="1" applyAlignment="1" applyProtection="1">
      <protection locked="0"/>
    </xf>
    <xf numFmtId="0" fontId="5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" vertical="top"/>
    </xf>
    <xf numFmtId="164" fontId="9" fillId="3" borderId="3" xfId="5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/>
    <xf numFmtId="0" fontId="7" fillId="2" borderId="0" xfId="2" applyFont="1" applyFill="1" applyBorder="1" applyAlignment="1">
      <alignment vertical="top"/>
    </xf>
    <xf numFmtId="165" fontId="7" fillId="2" borderId="0" xfId="2" applyNumberFormat="1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165" fontId="5" fillId="2" borderId="0" xfId="5" applyNumberFormat="1" applyFont="1" applyFill="1" applyBorder="1" applyAlignment="1">
      <alignment vertical="top"/>
    </xf>
    <xf numFmtId="165" fontId="7" fillId="2" borderId="0" xfId="5" applyNumberFormat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>
      <alignment horizontal="left" vertical="top"/>
    </xf>
    <xf numFmtId="165" fontId="3" fillId="2" borderId="0" xfId="5" applyNumberFormat="1" applyFont="1" applyFill="1" applyBorder="1"/>
    <xf numFmtId="0" fontId="3" fillId="2" borderId="0" xfId="0" applyFont="1" applyFill="1" applyBorder="1" applyAlignment="1">
      <alignment horizontal="left" vertical="top"/>
    </xf>
    <xf numFmtId="165" fontId="7" fillId="2" borderId="0" xfId="5" applyNumberFormat="1" applyFont="1" applyFill="1" applyBorder="1" applyAlignment="1">
      <alignment vertical="top"/>
    </xf>
    <xf numFmtId="0" fontId="5" fillId="2" borderId="0" xfId="2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165" fontId="5" fillId="2" borderId="0" xfId="5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3" fontId="5" fillId="2" borderId="0" xfId="2" applyNumberFormat="1" applyFont="1" applyFill="1" applyBorder="1" applyAlignment="1">
      <alignment horizontal="right" vertical="top" wrapText="1"/>
    </xf>
    <xf numFmtId="0" fontId="5" fillId="2" borderId="0" xfId="2" applyFont="1" applyFill="1" applyBorder="1" applyAlignment="1">
      <alignment horizontal="left" vertical="top" wrapText="1"/>
    </xf>
    <xf numFmtId="165" fontId="32" fillId="2" borderId="0" xfId="5" applyNumberFormat="1" applyFont="1" applyFill="1" applyBorder="1" applyAlignment="1">
      <alignment horizontal="right" vertical="top"/>
    </xf>
    <xf numFmtId="165" fontId="5" fillId="2" borderId="0" xfId="5" applyNumberFormat="1" applyFont="1" applyFill="1" applyBorder="1" applyAlignment="1" applyProtection="1">
      <alignment horizontal="right" vertical="top" wrapText="1"/>
      <protection locked="0"/>
    </xf>
    <xf numFmtId="165" fontId="5" fillId="2" borderId="0" xfId="5" applyNumberFormat="1" applyFont="1" applyFill="1" applyBorder="1" applyAlignment="1" applyProtection="1">
      <alignment horizontal="right" vertical="top" wrapText="1"/>
    </xf>
    <xf numFmtId="0" fontId="3" fillId="2" borderId="7" xfId="0" applyFont="1" applyFill="1" applyBorder="1" applyAlignment="1">
      <alignment vertical="top"/>
    </xf>
    <xf numFmtId="0" fontId="5" fillId="2" borderId="1" xfId="2" applyFont="1" applyFill="1" applyBorder="1" applyAlignment="1">
      <alignment vertical="top"/>
    </xf>
    <xf numFmtId="3" fontId="7" fillId="2" borderId="1" xfId="2" applyNumberFormat="1" applyFont="1" applyFill="1" applyBorder="1" applyAlignment="1">
      <alignment vertical="top"/>
    </xf>
    <xf numFmtId="43" fontId="7" fillId="2" borderId="0" xfId="5" applyFont="1" applyFill="1" applyBorder="1"/>
    <xf numFmtId="0" fontId="9" fillId="3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8" fillId="3" borderId="10" xfId="2" applyFont="1" applyFill="1" applyBorder="1" applyAlignment="1" applyProtection="1">
      <alignment horizontal="center" vertical="center"/>
    </xf>
    <xf numFmtId="0" fontId="8" fillId="3" borderId="5" xfId="2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right" vertical="top"/>
    </xf>
    <xf numFmtId="0" fontId="9" fillId="3" borderId="0" xfId="2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center"/>
    </xf>
    <xf numFmtId="0" fontId="17" fillId="4" borderId="1" xfId="0" applyNumberFormat="1" applyFont="1" applyFill="1" applyBorder="1" applyAlignment="1" applyProtection="1">
      <alignment horizontal="center"/>
      <protection locked="0"/>
    </xf>
    <xf numFmtId="0" fontId="17" fillId="4" borderId="0" xfId="3" applyNumberFormat="1" applyFont="1" applyFill="1" applyBorder="1" applyAlignment="1">
      <alignment horizontal="center" vertical="center"/>
    </xf>
    <xf numFmtId="0" fontId="18" fillId="5" borderId="9" xfId="2" applyFon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0" fontId="17" fillId="4" borderId="5" xfId="3" applyNumberFormat="1" applyFont="1" applyFill="1" applyBorder="1" applyAlignment="1">
      <alignment horizontal="center" vertical="center"/>
    </xf>
    <xf numFmtId="0" fontId="17" fillId="4" borderId="6" xfId="3" applyNumberFormat="1" applyFont="1" applyFill="1" applyBorder="1" applyAlignment="1">
      <alignment horizontal="center" vertical="center"/>
    </xf>
    <xf numFmtId="0" fontId="17" fillId="4" borderId="5" xfId="3" applyNumberFormat="1" applyFont="1" applyFill="1" applyBorder="1" applyAlignment="1">
      <alignment horizontal="center" vertical="top"/>
    </xf>
    <xf numFmtId="0" fontId="17" fillId="4" borderId="0" xfId="3" applyNumberFormat="1" applyFont="1" applyFill="1" applyBorder="1" applyAlignment="1">
      <alignment horizontal="center" vertical="top"/>
    </xf>
    <xf numFmtId="0" fontId="17" fillId="4" borderId="6" xfId="3" applyNumberFormat="1" applyFont="1" applyFill="1" applyBorder="1" applyAlignment="1">
      <alignment horizontal="center" vertical="top"/>
    </xf>
    <xf numFmtId="0" fontId="19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7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13" fillId="4" borderId="8" xfId="0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left" vertical="top" wrapText="1"/>
    </xf>
    <xf numFmtId="0" fontId="14" fillId="4" borderId="1" xfId="0" applyFont="1" applyFill="1" applyBorder="1" applyAlignment="1" applyProtection="1">
      <alignment horizontal="center" vertical="top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center"/>
      <protection locked="0"/>
    </xf>
    <xf numFmtId="0" fontId="17" fillId="4" borderId="0" xfId="3" applyNumberFormat="1" applyFont="1" applyFill="1" applyBorder="1" applyAlignment="1" applyProtection="1">
      <alignment horizontal="center" vertical="center"/>
    </xf>
    <xf numFmtId="0" fontId="17" fillId="4" borderId="0" xfId="2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left" vertical="top"/>
    </xf>
    <xf numFmtId="0" fontId="18" fillId="5" borderId="3" xfId="2" applyFont="1" applyFill="1" applyBorder="1" applyAlignment="1" applyProtection="1">
      <alignment horizontal="center" vertical="center"/>
    </xf>
    <xf numFmtId="0" fontId="17" fillId="4" borderId="6" xfId="3" applyNumberFormat="1" applyFont="1" applyFill="1" applyBorder="1" applyAlignment="1" applyProtection="1">
      <alignment horizontal="center" vertical="center"/>
    </xf>
    <xf numFmtId="0" fontId="17" fillId="4" borderId="0" xfId="3" applyNumberFormat="1" applyFont="1" applyFill="1" applyBorder="1" applyAlignment="1" applyProtection="1">
      <alignment horizontal="center" vertical="top"/>
    </xf>
    <xf numFmtId="0" fontId="17" fillId="4" borderId="6" xfId="3" applyNumberFormat="1" applyFont="1" applyFill="1" applyBorder="1" applyAlignment="1" applyProtection="1">
      <alignment horizontal="center" vertical="top"/>
    </xf>
    <xf numFmtId="0" fontId="1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</xf>
    <xf numFmtId="0" fontId="22" fillId="4" borderId="0" xfId="0" applyFont="1" applyFill="1" applyBorder="1" applyAlignment="1" applyProtection="1">
      <alignment horizontal="left" vertical="top"/>
    </xf>
    <xf numFmtId="0" fontId="22" fillId="4" borderId="1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14" fillId="4" borderId="0" xfId="0" applyNumberFormat="1" applyFont="1" applyFill="1" applyBorder="1" applyAlignment="1" applyProtection="1">
      <alignment horizontal="left"/>
      <protection locked="0"/>
    </xf>
    <xf numFmtId="0" fontId="18" fillId="5" borderId="3" xfId="2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4" fillId="4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43" fontId="7" fillId="2" borderId="1" xfId="5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37" fontId="9" fillId="3" borderId="10" xfId="5" applyNumberFormat="1" applyFont="1" applyFill="1" applyBorder="1" applyAlignment="1" applyProtection="1">
      <alignment horizontal="center"/>
    </xf>
    <xf numFmtId="37" fontId="9" fillId="3" borderId="9" xfId="5" applyNumberFormat="1" applyFont="1" applyFill="1" applyBorder="1" applyAlignment="1" applyProtection="1">
      <alignment horizontal="center"/>
    </xf>
    <xf numFmtId="37" fontId="9" fillId="3" borderId="11" xfId="5" applyNumberFormat="1" applyFont="1" applyFill="1" applyBorder="1" applyAlignment="1" applyProtection="1">
      <alignment horizontal="center"/>
    </xf>
    <xf numFmtId="37" fontId="9" fillId="3" borderId="5" xfId="5" applyNumberFormat="1" applyFont="1" applyFill="1" applyBorder="1" applyAlignment="1" applyProtection="1">
      <alignment horizontal="center"/>
      <protection locked="0"/>
    </xf>
    <xf numFmtId="37" fontId="9" fillId="3" borderId="0" xfId="5" applyNumberFormat="1" applyFont="1" applyFill="1" applyBorder="1" applyAlignment="1" applyProtection="1">
      <alignment horizontal="center"/>
      <protection locked="0"/>
    </xf>
    <xf numFmtId="37" fontId="9" fillId="3" borderId="6" xfId="5" applyNumberFormat="1" applyFont="1" applyFill="1" applyBorder="1" applyAlignment="1" applyProtection="1">
      <alignment horizontal="center"/>
      <protection locked="0"/>
    </xf>
    <xf numFmtId="37" fontId="9" fillId="3" borderId="5" xfId="5" applyNumberFormat="1" applyFont="1" applyFill="1" applyBorder="1" applyAlignment="1" applyProtection="1">
      <alignment horizontal="center"/>
    </xf>
    <xf numFmtId="37" fontId="9" fillId="3" borderId="0" xfId="5" applyNumberFormat="1" applyFont="1" applyFill="1" applyBorder="1" applyAlignment="1" applyProtection="1">
      <alignment horizontal="center"/>
    </xf>
    <xf numFmtId="37" fontId="9" fillId="3" borderId="6" xfId="5" applyNumberFormat="1" applyFont="1" applyFill="1" applyBorder="1" applyAlignment="1" applyProtection="1">
      <alignment horizontal="center"/>
    </xf>
    <xf numFmtId="37" fontId="9" fillId="3" borderId="7" xfId="5" applyNumberFormat="1" applyFont="1" applyFill="1" applyBorder="1" applyAlignment="1" applyProtection="1">
      <alignment horizontal="center"/>
    </xf>
    <xf numFmtId="37" fontId="9" fillId="3" borderId="1" xfId="5" applyNumberFormat="1" applyFont="1" applyFill="1" applyBorder="1" applyAlignment="1" applyProtection="1">
      <alignment horizontal="center"/>
    </xf>
    <xf numFmtId="37" fontId="9" fillId="3" borderId="8" xfId="5" applyNumberFormat="1" applyFont="1" applyFill="1" applyBorder="1" applyAlignment="1" applyProtection="1">
      <alignment horizontal="center"/>
    </xf>
    <xf numFmtId="37" fontId="9" fillId="3" borderId="0" xfId="5" applyNumberFormat="1" applyFont="1" applyFill="1" applyBorder="1" applyAlignment="1" applyProtection="1">
      <alignment horizontal="center" vertical="center" wrapText="1"/>
    </xf>
    <xf numFmtId="37" fontId="9" fillId="3" borderId="0" xfId="5" applyNumberFormat="1" applyFont="1" applyFill="1" applyBorder="1" applyAlignment="1" applyProtection="1">
      <alignment horizontal="center" vertical="center"/>
    </xf>
    <xf numFmtId="37" fontId="9" fillId="3" borderId="1" xfId="5" applyNumberFormat="1" applyFont="1" applyFill="1" applyBorder="1" applyAlignment="1" applyProtection="1">
      <alignment horizontal="center" vertical="center"/>
    </xf>
    <xf numFmtId="37" fontId="9" fillId="3" borderId="2" xfId="5" applyNumberFormat="1" applyFont="1" applyFill="1" applyBorder="1" applyAlignment="1" applyProtection="1">
      <alignment horizontal="center"/>
    </xf>
    <xf numFmtId="37" fontId="9" fillId="3" borderId="3" xfId="5" applyNumberFormat="1" applyFont="1" applyFill="1" applyBorder="1" applyAlignment="1" applyProtection="1">
      <alignment horizontal="center"/>
    </xf>
    <xf numFmtId="37" fontId="9" fillId="3" borderId="4" xfId="5" applyNumberFormat="1" applyFont="1" applyFill="1" applyBorder="1" applyAlignment="1" applyProtection="1">
      <alignment horizontal="center"/>
    </xf>
    <xf numFmtId="37" fontId="9" fillId="3" borderId="13" xfId="5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165" fontId="6" fillId="2" borderId="14" xfId="5" applyNumberFormat="1" applyFont="1" applyFill="1" applyBorder="1" applyAlignment="1">
      <alignment horizontal="right"/>
    </xf>
    <xf numFmtId="165" fontId="6" fillId="2" borderId="16" xfId="5" applyNumberFormat="1" applyFont="1" applyFill="1" applyBorder="1" applyAlignment="1">
      <alignment horizontal="right"/>
    </xf>
    <xf numFmtId="165" fontId="5" fillId="0" borderId="2" xfId="5" applyNumberFormat="1" applyFont="1" applyBorder="1" applyAlignment="1">
      <alignment horizontal="center" vertical="top" wrapText="1"/>
    </xf>
    <xf numFmtId="165" fontId="5" fillId="0" borderId="4" xfId="5" applyNumberFormat="1" applyFont="1" applyBorder="1" applyAlignment="1">
      <alignment horizontal="center" vertical="top" wrapText="1"/>
    </xf>
    <xf numFmtId="0" fontId="30" fillId="2" borderId="0" xfId="0" applyFont="1" applyFill="1" applyAlignment="1">
      <alignment horizontal="left" vertical="top" wrapText="1"/>
    </xf>
    <xf numFmtId="165" fontId="29" fillId="2" borderId="14" xfId="5" applyNumberFormat="1" applyFont="1" applyFill="1" applyBorder="1" applyAlignment="1"/>
    <xf numFmtId="165" fontId="29" fillId="2" borderId="16" xfId="5" applyNumberFormat="1" applyFont="1" applyFill="1" applyBorder="1" applyAlignment="1"/>
    <xf numFmtId="165" fontId="26" fillId="0" borderId="2" xfId="5" applyNumberFormat="1" applyFont="1" applyBorder="1" applyAlignment="1">
      <alignment horizontal="center" vertical="top" wrapText="1"/>
    </xf>
    <xf numFmtId="165" fontId="26" fillId="0" borderId="4" xfId="5" applyNumberFormat="1" applyFont="1" applyBorder="1" applyAlignment="1">
      <alignment horizontal="center" vertical="top" wrapText="1"/>
    </xf>
    <xf numFmtId="37" fontId="9" fillId="6" borderId="10" xfId="1" applyNumberFormat="1" applyFont="1" applyFill="1" applyBorder="1" applyAlignment="1" applyProtection="1">
      <alignment horizontal="center" vertical="center" wrapText="1"/>
    </xf>
    <xf numFmtId="37" fontId="9" fillId="6" borderId="11" xfId="1" applyNumberFormat="1" applyFont="1" applyFill="1" applyBorder="1" applyAlignment="1" applyProtection="1">
      <alignment horizontal="center" vertical="center"/>
    </xf>
    <xf numFmtId="37" fontId="9" fillId="6" borderId="5" xfId="1" applyNumberFormat="1" applyFont="1" applyFill="1" applyBorder="1" applyAlignment="1" applyProtection="1">
      <alignment horizontal="center" vertical="center"/>
    </xf>
    <xf numFmtId="37" fontId="9" fillId="6" borderId="6" xfId="1" applyNumberFormat="1" applyFont="1" applyFill="1" applyBorder="1" applyAlignment="1" applyProtection="1">
      <alignment horizontal="center" vertical="center"/>
    </xf>
    <xf numFmtId="37" fontId="9" fillId="6" borderId="7" xfId="1" applyNumberFormat="1" applyFont="1" applyFill="1" applyBorder="1" applyAlignment="1" applyProtection="1">
      <alignment horizontal="center" vertical="center"/>
    </xf>
    <xf numFmtId="37" fontId="9" fillId="6" borderId="8" xfId="1" applyNumberFormat="1" applyFont="1" applyFill="1" applyBorder="1" applyAlignment="1" applyProtection="1">
      <alignment horizontal="center" vertical="center"/>
    </xf>
    <xf numFmtId="37" fontId="9" fillId="6" borderId="2" xfId="1" applyNumberFormat="1" applyFont="1" applyFill="1" applyBorder="1" applyAlignment="1" applyProtection="1">
      <alignment horizontal="center"/>
    </xf>
    <xf numFmtId="37" fontId="9" fillId="6" borderId="3" xfId="1" applyNumberFormat="1" applyFont="1" applyFill="1" applyBorder="1" applyAlignment="1" applyProtection="1">
      <alignment horizontal="center"/>
    </xf>
    <xf numFmtId="37" fontId="9" fillId="6" borderId="4" xfId="1" applyNumberFormat="1" applyFont="1" applyFill="1" applyBorder="1" applyAlignment="1" applyProtection="1">
      <alignment horizontal="center"/>
    </xf>
    <xf numFmtId="37" fontId="9" fillId="6" borderId="13" xfId="1" applyNumberFormat="1" applyFont="1" applyFill="1" applyBorder="1" applyAlignment="1" applyProtection="1">
      <alignment horizontal="center" vertical="center" wrapText="1"/>
    </xf>
    <xf numFmtId="37" fontId="9" fillId="6" borderId="10" xfId="1" applyNumberFormat="1" applyFont="1" applyFill="1" applyBorder="1" applyAlignment="1" applyProtection="1">
      <alignment horizontal="center"/>
    </xf>
    <xf numFmtId="37" fontId="9" fillId="6" borderId="9" xfId="1" applyNumberFormat="1" applyFont="1" applyFill="1" applyBorder="1" applyAlignment="1" applyProtection="1">
      <alignment horizontal="center"/>
    </xf>
    <xf numFmtId="37" fontId="9" fillId="6" borderId="11" xfId="1" applyNumberFormat="1" applyFont="1" applyFill="1" applyBorder="1" applyAlignment="1" applyProtection="1">
      <alignment horizontal="center"/>
    </xf>
    <xf numFmtId="37" fontId="9" fillId="6" borderId="5" xfId="1" applyNumberFormat="1" applyFont="1" applyFill="1" applyBorder="1" applyAlignment="1" applyProtection="1">
      <alignment horizontal="center"/>
      <protection locked="0"/>
    </xf>
    <xf numFmtId="37" fontId="9" fillId="6" borderId="0" xfId="1" applyNumberFormat="1" applyFont="1" applyFill="1" applyBorder="1" applyAlignment="1" applyProtection="1">
      <alignment horizontal="center"/>
      <protection locked="0"/>
    </xf>
    <xf numFmtId="37" fontId="9" fillId="6" borderId="6" xfId="1" applyNumberFormat="1" applyFont="1" applyFill="1" applyBorder="1" applyAlignment="1" applyProtection="1">
      <alignment horizontal="center"/>
      <protection locked="0"/>
    </xf>
    <xf numFmtId="37" fontId="9" fillId="6" borderId="5" xfId="1" applyNumberFormat="1" applyFont="1" applyFill="1" applyBorder="1" applyAlignment="1" applyProtection="1">
      <alignment horizontal="center"/>
    </xf>
    <xf numFmtId="37" fontId="9" fillId="6" borderId="0" xfId="1" applyNumberFormat="1" applyFont="1" applyFill="1" applyBorder="1" applyAlignment="1" applyProtection="1">
      <alignment horizontal="center"/>
    </xf>
    <xf numFmtId="37" fontId="9" fillId="6" borderId="6" xfId="1" applyNumberFormat="1" applyFont="1" applyFill="1" applyBorder="1" applyAlignment="1" applyProtection="1">
      <alignment horizontal="center"/>
    </xf>
    <xf numFmtId="37" fontId="9" fillId="6" borderId="7" xfId="1" applyNumberFormat="1" applyFont="1" applyFill="1" applyBorder="1" applyAlignment="1" applyProtection="1">
      <alignment horizontal="center"/>
    </xf>
    <xf numFmtId="37" fontId="9" fillId="6" borderId="1" xfId="1" applyNumberFormat="1" applyFont="1" applyFill="1" applyBorder="1" applyAlignment="1" applyProtection="1">
      <alignment horizontal="center"/>
    </xf>
    <xf numFmtId="37" fontId="9" fillId="6" borderId="8" xfId="1" applyNumberFormat="1" applyFont="1" applyFill="1" applyBorder="1" applyAlignment="1" applyProtection="1">
      <alignment horizontal="center"/>
    </xf>
    <xf numFmtId="0" fontId="25" fillId="8" borderId="13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11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 indent="1"/>
    </xf>
    <xf numFmtId="0" fontId="29" fillId="2" borderId="6" xfId="0" applyFont="1" applyFill="1" applyBorder="1" applyAlignment="1">
      <alignment horizontal="left" vertical="center" wrapText="1" indent="1"/>
    </xf>
    <xf numFmtId="0" fontId="25" fillId="8" borderId="10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9" borderId="13" xfId="2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25" fillId="8" borderId="9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3"/>
    </xf>
  </cellXfs>
  <cellStyles count="6">
    <cellStyle name="=C:\WINNT\SYSTEM32\COMMAND.COM" xfId="3"/>
    <cellStyle name="Millares" xfId="1" builtinId="3"/>
    <cellStyle name="Millares 2" xfId="5"/>
    <cellStyle name="Normal" xfId="0" builtinId="0"/>
    <cellStyle name="Normal 2" xfId="2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46" workbookViewId="0">
      <selection activeCell="G16" sqref="G16"/>
    </sheetView>
  </sheetViews>
  <sheetFormatPr baseColWidth="10" defaultRowHeight="15"/>
  <cols>
    <col min="1" max="1" width="3" customWidth="1"/>
    <col min="2" max="3" width="23" customWidth="1"/>
    <col min="4" max="4" width="14.28515625" customWidth="1"/>
    <col min="5" max="5" width="15.85546875" customWidth="1"/>
    <col min="6" max="6" width="6.7109375" customWidth="1"/>
    <col min="7" max="8" width="27.28515625" customWidth="1"/>
    <col min="11" max="11" width="3.7109375" customWidth="1"/>
  </cols>
  <sheetData>
    <row r="1" spans="1:11">
      <c r="A1" s="1"/>
      <c r="B1" s="2"/>
      <c r="C1" s="422" t="s">
        <v>0</v>
      </c>
      <c r="D1" s="422"/>
      <c r="E1" s="422"/>
      <c r="F1" s="422"/>
      <c r="G1" s="422"/>
      <c r="H1" s="422"/>
      <c r="I1" s="422"/>
      <c r="J1" s="2"/>
      <c r="K1" s="2"/>
    </row>
    <row r="2" spans="1:11">
      <c r="B2" s="3"/>
      <c r="C2" s="422" t="s">
        <v>1</v>
      </c>
      <c r="D2" s="422"/>
      <c r="E2" s="422"/>
      <c r="F2" s="422"/>
      <c r="G2" s="422"/>
      <c r="H2" s="422"/>
      <c r="I2" s="422"/>
      <c r="J2" s="3"/>
      <c r="K2" s="3"/>
    </row>
    <row r="3" spans="1:11">
      <c r="B3" s="3"/>
      <c r="C3" s="422" t="s">
        <v>2</v>
      </c>
      <c r="D3" s="422"/>
      <c r="E3" s="422"/>
      <c r="F3" s="422"/>
      <c r="G3" s="422"/>
      <c r="H3" s="422"/>
      <c r="I3" s="422"/>
      <c r="J3" s="3"/>
      <c r="K3" s="3"/>
    </row>
    <row r="4" spans="1:11">
      <c r="B4" s="3"/>
      <c r="C4" s="422" t="s">
        <v>3</v>
      </c>
      <c r="D4" s="422"/>
      <c r="E4" s="422"/>
      <c r="F4" s="422"/>
      <c r="G4" s="422"/>
      <c r="H4" s="422"/>
      <c r="I4" s="422"/>
      <c r="J4" s="3"/>
      <c r="K4" s="3"/>
    </row>
    <row r="5" spans="1:11">
      <c r="A5" s="4"/>
      <c r="B5" s="4"/>
      <c r="C5" s="5"/>
      <c r="D5" s="5"/>
      <c r="E5" s="5"/>
      <c r="F5" s="5"/>
      <c r="G5" s="5"/>
      <c r="H5" s="5"/>
      <c r="I5" s="1"/>
      <c r="J5" s="1"/>
      <c r="K5" s="1"/>
    </row>
    <row r="6" spans="1:11">
      <c r="A6" s="4"/>
      <c r="B6" s="6" t="s">
        <v>4</v>
      </c>
      <c r="C6" s="423" t="s">
        <v>5</v>
      </c>
      <c r="D6" s="423"/>
      <c r="E6" s="423"/>
      <c r="F6" s="423"/>
      <c r="G6" s="423"/>
      <c r="H6" s="423"/>
      <c r="I6" s="423"/>
      <c r="J6" s="7"/>
      <c r="K6" s="1"/>
    </row>
    <row r="7" spans="1:11">
      <c r="A7" s="4"/>
      <c r="B7" s="4"/>
      <c r="C7" s="4"/>
      <c r="D7" s="4"/>
      <c r="E7" s="4"/>
      <c r="F7" s="5"/>
      <c r="G7" s="8"/>
      <c r="H7" s="8"/>
      <c r="I7" s="1"/>
      <c r="J7" s="1"/>
      <c r="K7" s="1"/>
    </row>
    <row r="8" spans="1:11">
      <c r="A8" s="9"/>
      <c r="B8" s="9"/>
      <c r="C8" s="9"/>
      <c r="D8" s="10"/>
      <c r="E8" s="10"/>
      <c r="F8" s="11"/>
      <c r="G8" s="8"/>
      <c r="H8" s="8"/>
      <c r="I8" s="1"/>
      <c r="J8" s="1"/>
      <c r="K8" s="1"/>
    </row>
    <row r="9" spans="1:11">
      <c r="A9" s="12"/>
      <c r="B9" s="421" t="s">
        <v>6</v>
      </c>
      <c r="C9" s="421"/>
      <c r="D9" s="13">
        <v>2014</v>
      </c>
      <c r="E9" s="13">
        <v>2013</v>
      </c>
      <c r="F9" s="14"/>
      <c r="G9" s="421" t="s">
        <v>6</v>
      </c>
      <c r="H9" s="421"/>
      <c r="I9" s="13">
        <v>2014</v>
      </c>
      <c r="J9" s="13">
        <v>2013</v>
      </c>
      <c r="K9" s="15"/>
    </row>
    <row r="10" spans="1:11">
      <c r="A10" s="16"/>
      <c r="B10" s="17"/>
      <c r="C10" s="17"/>
      <c r="D10" s="18"/>
      <c r="E10" s="18"/>
      <c r="F10" s="8"/>
      <c r="G10" s="8"/>
      <c r="H10" s="8"/>
      <c r="I10" s="1"/>
      <c r="J10" s="1"/>
      <c r="K10" s="19"/>
    </row>
    <row r="11" spans="1:11">
      <c r="A11" s="20"/>
      <c r="B11" s="425" t="s">
        <v>7</v>
      </c>
      <c r="C11" s="425"/>
      <c r="D11" s="21"/>
      <c r="E11" s="21"/>
      <c r="F11" s="22"/>
      <c r="G11" s="425" t="s">
        <v>8</v>
      </c>
      <c r="H11" s="425"/>
      <c r="I11" s="21"/>
      <c r="J11" s="21"/>
      <c r="K11" s="23"/>
    </row>
    <row r="12" spans="1:11">
      <c r="A12" s="24"/>
      <c r="B12" s="426" t="s">
        <v>9</v>
      </c>
      <c r="C12" s="426"/>
      <c r="D12" s="25">
        <f>SUM(D13:D20)</f>
        <v>5591137.7300000004</v>
      </c>
      <c r="E12" s="25">
        <f>SUM(E13:E20)</f>
        <v>5627862.4199999999</v>
      </c>
      <c r="F12" s="22"/>
      <c r="G12" s="425" t="s">
        <v>10</v>
      </c>
      <c r="H12" s="425"/>
      <c r="I12" s="25">
        <f>SUM(I13:I15)</f>
        <v>447137674.61000001</v>
      </c>
      <c r="J12" s="25">
        <f>SUM(J13:J15)</f>
        <v>421180167.61999995</v>
      </c>
      <c r="K12" s="26"/>
    </row>
    <row r="13" spans="1:11">
      <c r="A13" s="27"/>
      <c r="B13" s="424" t="s">
        <v>11</v>
      </c>
      <c r="C13" s="424"/>
      <c r="D13" s="28">
        <v>0</v>
      </c>
      <c r="E13" s="28">
        <v>0</v>
      </c>
      <c r="F13" s="22"/>
      <c r="G13" s="424" t="s">
        <v>12</v>
      </c>
      <c r="H13" s="424"/>
      <c r="I13" s="28">
        <v>404880884.07999998</v>
      </c>
      <c r="J13" s="28">
        <v>373867633.47999996</v>
      </c>
      <c r="K13" s="26"/>
    </row>
    <row r="14" spans="1:11">
      <c r="A14" s="27"/>
      <c r="B14" s="424" t="s">
        <v>13</v>
      </c>
      <c r="C14" s="424"/>
      <c r="D14" s="28">
        <v>0</v>
      </c>
      <c r="E14" s="28">
        <v>0</v>
      </c>
      <c r="F14" s="22"/>
      <c r="G14" s="424" t="s">
        <v>14</v>
      </c>
      <c r="H14" s="424"/>
      <c r="I14" s="28">
        <v>9352066.1699999981</v>
      </c>
      <c r="J14" s="28">
        <v>16127044.580000002</v>
      </c>
      <c r="K14" s="26"/>
    </row>
    <row r="15" spans="1:11">
      <c r="A15" s="27"/>
      <c r="B15" s="424" t="s">
        <v>15</v>
      </c>
      <c r="C15" s="424"/>
      <c r="D15" s="28">
        <v>0</v>
      </c>
      <c r="E15" s="28">
        <v>0</v>
      </c>
      <c r="F15" s="22"/>
      <c r="G15" s="424" t="s">
        <v>16</v>
      </c>
      <c r="H15" s="424"/>
      <c r="I15" s="28">
        <v>32904724.359999999</v>
      </c>
      <c r="J15" s="28">
        <v>31185489.559999995</v>
      </c>
      <c r="K15" s="26"/>
    </row>
    <row r="16" spans="1:11">
      <c r="A16" s="27"/>
      <c r="B16" s="424" t="s">
        <v>17</v>
      </c>
      <c r="C16" s="424"/>
      <c r="D16" s="28">
        <v>0</v>
      </c>
      <c r="E16" s="28">
        <v>0</v>
      </c>
      <c r="F16" s="22"/>
      <c r="G16" s="29"/>
      <c r="H16" s="30"/>
      <c r="I16" s="31"/>
      <c r="J16" s="31"/>
      <c r="K16" s="26"/>
    </row>
    <row r="17" spans="1:11">
      <c r="A17" s="27"/>
      <c r="B17" s="424" t="s">
        <v>18</v>
      </c>
      <c r="C17" s="424"/>
      <c r="D17" s="28">
        <v>2790590.07</v>
      </c>
      <c r="E17" s="28">
        <v>3011489.9</v>
      </c>
      <c r="F17" s="22"/>
      <c r="G17" s="425" t="s">
        <v>19</v>
      </c>
      <c r="H17" s="425"/>
      <c r="I17" s="25">
        <f>SUM(I18:I26)</f>
        <v>62650522.719999999</v>
      </c>
      <c r="J17" s="25">
        <f>SUM(J18:J26)</f>
        <v>58441505.600000001</v>
      </c>
      <c r="K17" s="26"/>
    </row>
    <row r="18" spans="1:11">
      <c r="A18" s="27"/>
      <c r="B18" s="424" t="s">
        <v>20</v>
      </c>
      <c r="C18" s="424"/>
      <c r="D18" s="28">
        <v>2800547.66</v>
      </c>
      <c r="E18" s="28">
        <v>2616372.52</v>
      </c>
      <c r="F18" s="22"/>
      <c r="G18" s="424" t="s">
        <v>21</v>
      </c>
      <c r="H18" s="424"/>
      <c r="I18" s="28">
        <v>0</v>
      </c>
      <c r="J18" s="28">
        <v>0</v>
      </c>
      <c r="K18" s="26"/>
    </row>
    <row r="19" spans="1:11">
      <c r="A19" s="27"/>
      <c r="B19" s="424" t="s">
        <v>22</v>
      </c>
      <c r="C19" s="424"/>
      <c r="D19" s="28">
        <v>0</v>
      </c>
      <c r="E19" s="28">
        <v>0</v>
      </c>
      <c r="F19" s="22"/>
      <c r="G19" s="424" t="s">
        <v>23</v>
      </c>
      <c r="H19" s="424"/>
      <c r="I19" s="28">
        <v>0</v>
      </c>
      <c r="J19" s="28">
        <v>0</v>
      </c>
      <c r="K19" s="26"/>
    </row>
    <row r="20" spans="1:11">
      <c r="A20" s="27"/>
      <c r="B20" s="424" t="s">
        <v>24</v>
      </c>
      <c r="C20" s="424"/>
      <c r="D20" s="28">
        <v>0</v>
      </c>
      <c r="E20" s="28">
        <v>0</v>
      </c>
      <c r="F20" s="22"/>
      <c r="G20" s="424" t="s">
        <v>25</v>
      </c>
      <c r="H20" s="424"/>
      <c r="I20" s="28">
        <v>0</v>
      </c>
      <c r="J20" s="28">
        <v>0</v>
      </c>
      <c r="K20" s="26"/>
    </row>
    <row r="21" spans="1:11">
      <c r="A21" s="24"/>
      <c r="B21" s="29"/>
      <c r="C21" s="30"/>
      <c r="D21" s="31"/>
      <c r="E21" s="31"/>
      <c r="F21" s="22"/>
      <c r="G21" s="424" t="s">
        <v>26</v>
      </c>
      <c r="H21" s="424"/>
      <c r="I21" s="28">
        <v>5105.5</v>
      </c>
      <c r="J21" s="28">
        <v>10000</v>
      </c>
      <c r="K21" s="26"/>
    </row>
    <row r="22" spans="1:11">
      <c r="A22" s="24"/>
      <c r="B22" s="426" t="s">
        <v>27</v>
      </c>
      <c r="C22" s="426"/>
      <c r="D22" s="25">
        <f>SUM(D23:D24)</f>
        <v>536659866.48000002</v>
      </c>
      <c r="E22" s="25">
        <f>SUM(E23:E24)</f>
        <v>527810341.43000001</v>
      </c>
      <c r="F22" s="22"/>
      <c r="G22" s="424" t="s">
        <v>28</v>
      </c>
      <c r="H22" s="424"/>
      <c r="I22" s="28">
        <v>62645417.219999999</v>
      </c>
      <c r="J22" s="28">
        <v>58431505.600000001</v>
      </c>
      <c r="K22" s="26"/>
    </row>
    <row r="23" spans="1:11">
      <c r="A23" s="27"/>
      <c r="B23" s="424" t="s">
        <v>29</v>
      </c>
      <c r="C23" s="424"/>
      <c r="D23" s="28">
        <v>5694286</v>
      </c>
      <c r="E23" s="28">
        <v>0</v>
      </c>
      <c r="F23" s="22"/>
      <c r="G23" s="424" t="s">
        <v>30</v>
      </c>
      <c r="H23" s="424"/>
      <c r="I23" s="28">
        <v>0</v>
      </c>
      <c r="J23" s="28">
        <v>0</v>
      </c>
      <c r="K23" s="26"/>
    </row>
    <row r="24" spans="1:11">
      <c r="A24" s="27"/>
      <c r="B24" s="424" t="s">
        <v>31</v>
      </c>
      <c r="C24" s="424"/>
      <c r="D24" s="28">
        <v>530965580.48000002</v>
      </c>
      <c r="E24" s="28">
        <v>527810341.43000001</v>
      </c>
      <c r="F24" s="22"/>
      <c r="G24" s="424" t="s">
        <v>32</v>
      </c>
      <c r="H24" s="424"/>
      <c r="I24" s="28">
        <v>0</v>
      </c>
      <c r="J24" s="28">
        <v>0</v>
      </c>
      <c r="K24" s="26"/>
    </row>
    <row r="25" spans="1:11">
      <c r="A25" s="24"/>
      <c r="B25" s="29"/>
      <c r="C25" s="30"/>
      <c r="D25" s="31"/>
      <c r="E25" s="31"/>
      <c r="F25" s="22"/>
      <c r="G25" s="424" t="s">
        <v>33</v>
      </c>
      <c r="H25" s="424"/>
      <c r="I25" s="28">
        <v>0</v>
      </c>
      <c r="J25" s="28">
        <v>0</v>
      </c>
      <c r="K25" s="26"/>
    </row>
    <row r="26" spans="1:11">
      <c r="A26" s="27"/>
      <c r="B26" s="426" t="s">
        <v>34</v>
      </c>
      <c r="C26" s="426"/>
      <c r="D26" s="25">
        <f>SUM(D27:D31)</f>
        <v>0</v>
      </c>
      <c r="E26" s="25">
        <f>SUM(E27:E31)</f>
        <v>0</v>
      </c>
      <c r="F26" s="22"/>
      <c r="G26" s="424" t="s">
        <v>35</v>
      </c>
      <c r="H26" s="424"/>
      <c r="I26" s="28">
        <v>0</v>
      </c>
      <c r="J26" s="28">
        <v>0</v>
      </c>
      <c r="K26" s="26"/>
    </row>
    <row r="27" spans="1:11">
      <c r="A27" s="27"/>
      <c r="B27" s="424" t="s">
        <v>36</v>
      </c>
      <c r="C27" s="424"/>
      <c r="D27" s="28">
        <v>0</v>
      </c>
      <c r="E27" s="28">
        <v>0</v>
      </c>
      <c r="F27" s="22"/>
      <c r="G27" s="29"/>
      <c r="H27" s="30"/>
      <c r="I27" s="31"/>
      <c r="J27" s="31"/>
      <c r="K27" s="26"/>
    </row>
    <row r="28" spans="1:11">
      <c r="A28" s="27"/>
      <c r="B28" s="424" t="s">
        <v>37</v>
      </c>
      <c r="C28" s="424"/>
      <c r="D28" s="28">
        <v>0</v>
      </c>
      <c r="E28" s="28">
        <v>0</v>
      </c>
      <c r="F28" s="22"/>
      <c r="G28" s="426" t="s">
        <v>29</v>
      </c>
      <c r="H28" s="426"/>
      <c r="I28" s="25">
        <f>SUM(I29:I31)</f>
        <v>0</v>
      </c>
      <c r="J28" s="25">
        <f>SUM(J29:J31)</f>
        <v>0</v>
      </c>
      <c r="K28" s="26"/>
    </row>
    <row r="29" spans="1:11">
      <c r="A29" s="27"/>
      <c r="B29" s="424" t="s">
        <v>38</v>
      </c>
      <c r="C29" s="424"/>
      <c r="D29" s="28">
        <v>0</v>
      </c>
      <c r="E29" s="28">
        <v>0</v>
      </c>
      <c r="F29" s="22"/>
      <c r="G29" s="424" t="s">
        <v>39</v>
      </c>
      <c r="H29" s="424"/>
      <c r="I29" s="28">
        <v>0</v>
      </c>
      <c r="J29" s="28">
        <v>0</v>
      </c>
      <c r="K29" s="26"/>
    </row>
    <row r="30" spans="1:11">
      <c r="A30" s="27"/>
      <c r="B30" s="424" t="s">
        <v>40</v>
      </c>
      <c r="C30" s="424"/>
      <c r="D30" s="28">
        <v>0</v>
      </c>
      <c r="E30" s="28">
        <v>0</v>
      </c>
      <c r="F30" s="22"/>
      <c r="G30" s="424" t="s">
        <v>41</v>
      </c>
      <c r="H30" s="424"/>
      <c r="I30" s="28">
        <v>0</v>
      </c>
      <c r="J30" s="28">
        <v>0</v>
      </c>
      <c r="K30" s="26"/>
    </row>
    <row r="31" spans="1:11">
      <c r="A31" s="27"/>
      <c r="B31" s="424" t="s">
        <v>42</v>
      </c>
      <c r="C31" s="424"/>
      <c r="D31" s="28">
        <v>0</v>
      </c>
      <c r="E31" s="28">
        <v>0</v>
      </c>
      <c r="F31" s="22"/>
      <c r="G31" s="424" t="s">
        <v>43</v>
      </c>
      <c r="H31" s="424"/>
      <c r="I31" s="28">
        <v>0</v>
      </c>
      <c r="J31" s="28">
        <v>0</v>
      </c>
      <c r="K31" s="26"/>
    </row>
    <row r="32" spans="1:11">
      <c r="A32" s="24"/>
      <c r="B32" s="29"/>
      <c r="C32" s="32"/>
      <c r="D32" s="33"/>
      <c r="E32" s="33"/>
      <c r="F32" s="22"/>
      <c r="G32" s="29"/>
      <c r="H32" s="30"/>
      <c r="I32" s="31"/>
      <c r="J32" s="31"/>
      <c r="K32" s="26"/>
    </row>
    <row r="33" spans="1:11">
      <c r="A33" s="34"/>
      <c r="B33" s="427" t="s">
        <v>44</v>
      </c>
      <c r="C33" s="427"/>
      <c r="D33" s="35">
        <f>D12+D22+D26</f>
        <v>542251004.21000004</v>
      </c>
      <c r="E33" s="35">
        <f>E12+E22+E26</f>
        <v>533438203.85000002</v>
      </c>
      <c r="F33" s="36"/>
      <c r="G33" s="425" t="s">
        <v>45</v>
      </c>
      <c r="H33" s="425"/>
      <c r="I33" s="25">
        <f>SUM(I34:I38)</f>
        <v>0</v>
      </c>
      <c r="J33" s="25">
        <f>SUM(J34:J38)</f>
        <v>0</v>
      </c>
      <c r="K33" s="26"/>
    </row>
    <row r="34" spans="1:11">
      <c r="A34" s="24"/>
      <c r="B34" s="427"/>
      <c r="C34" s="427"/>
      <c r="D34" s="21"/>
      <c r="E34" s="21"/>
      <c r="F34" s="22"/>
      <c r="G34" s="424" t="s">
        <v>46</v>
      </c>
      <c r="H34" s="424"/>
      <c r="I34" s="28">
        <v>0</v>
      </c>
      <c r="J34" s="28">
        <v>0</v>
      </c>
      <c r="K34" s="26"/>
    </row>
    <row r="35" spans="1:11">
      <c r="A35" s="37"/>
      <c r="B35" s="22"/>
      <c r="C35" s="22"/>
      <c r="D35" s="22"/>
      <c r="E35" s="22"/>
      <c r="F35" s="22"/>
      <c r="G35" s="424" t="s">
        <v>47</v>
      </c>
      <c r="H35" s="424"/>
      <c r="I35" s="28">
        <v>0</v>
      </c>
      <c r="J35" s="28">
        <v>0</v>
      </c>
      <c r="K35" s="26"/>
    </row>
    <row r="36" spans="1:11">
      <c r="A36" s="37"/>
      <c r="B36" s="22"/>
      <c r="C36" s="22"/>
      <c r="D36" s="22"/>
      <c r="E36" s="22"/>
      <c r="F36" s="22"/>
      <c r="G36" s="424" t="s">
        <v>48</v>
      </c>
      <c r="H36" s="424"/>
      <c r="I36" s="28">
        <v>0</v>
      </c>
      <c r="J36" s="28">
        <v>0</v>
      </c>
      <c r="K36" s="26"/>
    </row>
    <row r="37" spans="1:11">
      <c r="A37" s="37"/>
      <c r="B37" s="22"/>
      <c r="C37" s="22"/>
      <c r="D37" s="22"/>
      <c r="E37" s="22"/>
      <c r="F37" s="22"/>
      <c r="G37" s="424" t="s">
        <v>49</v>
      </c>
      <c r="H37" s="424"/>
      <c r="I37" s="28">
        <v>0</v>
      </c>
      <c r="J37" s="28">
        <v>0</v>
      </c>
      <c r="K37" s="26"/>
    </row>
    <row r="38" spans="1:11">
      <c r="A38" s="37"/>
      <c r="B38" s="22"/>
      <c r="C38" s="22"/>
      <c r="D38" s="22"/>
      <c r="E38" s="22"/>
      <c r="F38" s="22"/>
      <c r="G38" s="424" t="s">
        <v>50</v>
      </c>
      <c r="H38" s="424"/>
      <c r="I38" s="28">
        <v>0</v>
      </c>
      <c r="J38" s="28">
        <v>0</v>
      </c>
      <c r="K38" s="26"/>
    </row>
    <row r="39" spans="1:11">
      <c r="A39" s="37"/>
      <c r="B39" s="22"/>
      <c r="C39" s="22"/>
      <c r="D39" s="22"/>
      <c r="E39" s="22"/>
      <c r="F39" s="22"/>
      <c r="G39" s="29"/>
      <c r="H39" s="30"/>
      <c r="I39" s="31"/>
      <c r="J39" s="31"/>
      <c r="K39" s="26"/>
    </row>
    <row r="40" spans="1:11">
      <c r="A40" s="37"/>
      <c r="B40" s="22"/>
      <c r="C40" s="22"/>
      <c r="D40" s="22"/>
      <c r="E40" s="22"/>
      <c r="F40" s="22"/>
      <c r="G40" s="426" t="s">
        <v>51</v>
      </c>
      <c r="H40" s="426"/>
      <c r="I40" s="25">
        <f>SUM(I41:I46)</f>
        <v>4245941.75</v>
      </c>
      <c r="J40" s="25">
        <f>SUM(J41:J46)</f>
        <v>0</v>
      </c>
      <c r="K40" s="26"/>
    </row>
    <row r="41" spans="1:11">
      <c r="A41" s="37"/>
      <c r="B41" s="22"/>
      <c r="C41" s="22"/>
      <c r="D41" s="22"/>
      <c r="E41" s="22"/>
      <c r="F41" s="22"/>
      <c r="G41" s="424" t="s">
        <v>52</v>
      </c>
      <c r="H41" s="424"/>
      <c r="I41" s="28">
        <v>4245941.75</v>
      </c>
      <c r="J41" s="28">
        <v>0</v>
      </c>
      <c r="K41" s="26"/>
    </row>
    <row r="42" spans="1:11">
      <c r="A42" s="37"/>
      <c r="B42" s="22"/>
      <c r="C42" s="22"/>
      <c r="D42" s="22"/>
      <c r="E42" s="22"/>
      <c r="F42" s="22"/>
      <c r="G42" s="424" t="s">
        <v>53</v>
      </c>
      <c r="H42" s="424"/>
      <c r="I42" s="28">
        <v>0</v>
      </c>
      <c r="J42" s="28">
        <v>0</v>
      </c>
      <c r="K42" s="26"/>
    </row>
    <row r="43" spans="1:11">
      <c r="A43" s="37"/>
      <c r="B43" s="22"/>
      <c r="C43" s="22"/>
      <c r="D43" s="22"/>
      <c r="E43" s="22"/>
      <c r="F43" s="22"/>
      <c r="G43" s="424" t="s">
        <v>54</v>
      </c>
      <c r="H43" s="424"/>
      <c r="I43" s="28">
        <v>0</v>
      </c>
      <c r="J43" s="28">
        <v>0</v>
      </c>
      <c r="K43" s="26"/>
    </row>
    <row r="44" spans="1:11">
      <c r="A44" s="37"/>
      <c r="B44" s="22"/>
      <c r="C44" s="22"/>
      <c r="D44" s="22"/>
      <c r="E44" s="22"/>
      <c r="F44" s="22"/>
      <c r="G44" s="424" t="s">
        <v>55</v>
      </c>
      <c r="H44" s="424"/>
      <c r="I44" s="28">
        <v>0</v>
      </c>
      <c r="J44" s="28">
        <v>0</v>
      </c>
      <c r="K44" s="26"/>
    </row>
    <row r="45" spans="1:11">
      <c r="A45" s="37"/>
      <c r="B45" s="22"/>
      <c r="C45" s="22"/>
      <c r="D45" s="22"/>
      <c r="E45" s="22"/>
      <c r="F45" s="22"/>
      <c r="G45" s="424" t="s">
        <v>56</v>
      </c>
      <c r="H45" s="424"/>
      <c r="I45" s="28">
        <v>0</v>
      </c>
      <c r="J45" s="28">
        <v>0</v>
      </c>
      <c r="K45" s="26"/>
    </row>
    <row r="46" spans="1:11">
      <c r="A46" s="37"/>
      <c r="B46" s="22"/>
      <c r="C46" s="22"/>
      <c r="D46" s="22"/>
      <c r="E46" s="22"/>
      <c r="F46" s="22"/>
      <c r="G46" s="424" t="s">
        <v>57</v>
      </c>
      <c r="H46" s="424"/>
      <c r="I46" s="28">
        <v>0</v>
      </c>
      <c r="J46" s="28">
        <v>0</v>
      </c>
      <c r="K46" s="26"/>
    </row>
    <row r="47" spans="1:11">
      <c r="A47" s="37"/>
      <c r="B47" s="22"/>
      <c r="C47" s="22"/>
      <c r="D47" s="22"/>
      <c r="E47" s="22"/>
      <c r="F47" s="22"/>
      <c r="G47" s="29"/>
      <c r="H47" s="30"/>
      <c r="I47" s="31"/>
      <c r="J47" s="31"/>
      <c r="K47" s="26"/>
    </row>
    <row r="48" spans="1:11">
      <c r="A48" s="37"/>
      <c r="B48" s="22"/>
      <c r="C48" s="22"/>
      <c r="D48" s="22"/>
      <c r="E48" s="22"/>
      <c r="F48" s="22"/>
      <c r="G48" s="426" t="s">
        <v>58</v>
      </c>
      <c r="H48" s="426"/>
      <c r="I48" s="25">
        <f>I49</f>
        <v>0</v>
      </c>
      <c r="J48" s="25">
        <f>J49</f>
        <v>0</v>
      </c>
      <c r="K48" s="26"/>
    </row>
    <row r="49" spans="1:11">
      <c r="A49" s="37"/>
      <c r="B49" s="22"/>
      <c r="C49" s="22"/>
      <c r="D49" s="22"/>
      <c r="E49" s="22"/>
      <c r="F49" s="22"/>
      <c r="G49" s="424" t="s">
        <v>59</v>
      </c>
      <c r="H49" s="424"/>
      <c r="I49" s="28">
        <v>0</v>
      </c>
      <c r="J49" s="28">
        <v>0</v>
      </c>
      <c r="K49" s="26"/>
    </row>
    <row r="50" spans="1:11">
      <c r="A50" s="37"/>
      <c r="B50" s="22"/>
      <c r="C50" s="22"/>
      <c r="D50" s="22"/>
      <c r="E50" s="22"/>
      <c r="F50" s="22"/>
      <c r="G50" s="29"/>
      <c r="H50" s="30"/>
      <c r="I50" s="31"/>
      <c r="J50" s="31"/>
      <c r="K50" s="26"/>
    </row>
    <row r="51" spans="1:11">
      <c r="A51" s="37"/>
      <c r="B51" s="22"/>
      <c r="C51" s="22"/>
      <c r="D51" s="22"/>
      <c r="E51" s="22"/>
      <c r="F51" s="22"/>
      <c r="G51" s="427" t="s">
        <v>60</v>
      </c>
      <c r="H51" s="427"/>
      <c r="I51" s="35">
        <f>I12+I17+I28+I33+I40+I48</f>
        <v>514034139.08000004</v>
      </c>
      <c r="J51" s="35">
        <f>J12+J17+J28+J33+J40+J48</f>
        <v>479621673.21999997</v>
      </c>
      <c r="K51" s="38"/>
    </row>
    <row r="52" spans="1:11">
      <c r="A52" s="37"/>
      <c r="B52" s="22"/>
      <c r="C52" s="22"/>
      <c r="D52" s="22"/>
      <c r="E52" s="22"/>
      <c r="F52" s="22"/>
      <c r="G52" s="39"/>
      <c r="H52" s="39"/>
      <c r="I52" s="31"/>
      <c r="J52" s="31"/>
      <c r="K52" s="38"/>
    </row>
    <row r="53" spans="1:11">
      <c r="A53" s="37"/>
      <c r="B53" s="22"/>
      <c r="C53" s="22"/>
      <c r="D53" s="22"/>
      <c r="E53" s="22"/>
      <c r="F53" s="22"/>
      <c r="G53" s="429" t="s">
        <v>61</v>
      </c>
      <c r="H53" s="429"/>
      <c r="I53" s="35">
        <f>D33-I51</f>
        <v>28216865.129999995</v>
      </c>
      <c r="J53" s="35">
        <f>E33-J51</f>
        <v>53816530.630000055</v>
      </c>
      <c r="K53" s="38"/>
    </row>
    <row r="54" spans="1:11">
      <c r="A54" s="40"/>
      <c r="B54" s="41"/>
      <c r="C54" s="41"/>
      <c r="D54" s="41"/>
      <c r="E54" s="41"/>
      <c r="F54" s="41"/>
      <c r="G54" s="42"/>
      <c r="H54" s="42"/>
      <c r="I54" s="43"/>
      <c r="J54" s="43"/>
      <c r="K54" s="44"/>
    </row>
    <row r="55" spans="1:1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>
      <c r="A56" s="41"/>
      <c r="B56" s="45"/>
      <c r="C56" s="46"/>
      <c r="D56" s="47"/>
      <c r="E56" s="47"/>
      <c r="F56" s="41"/>
      <c r="G56" s="48"/>
      <c r="H56" s="49"/>
      <c r="I56" s="47"/>
      <c r="J56" s="47"/>
      <c r="K56" s="41"/>
    </row>
    <row r="57" spans="1:11">
      <c r="A57" s="1"/>
      <c r="B57" s="30"/>
      <c r="C57" s="50"/>
      <c r="D57" s="51"/>
      <c r="E57" s="51"/>
      <c r="F57" s="1"/>
      <c r="G57" s="52"/>
      <c r="H57" s="53"/>
      <c r="I57" s="51"/>
      <c r="J57" s="51"/>
      <c r="K57" s="1"/>
    </row>
    <row r="58" spans="1:11">
      <c r="B58" s="430" t="s">
        <v>62</v>
      </c>
      <c r="C58" s="430"/>
      <c r="D58" s="430"/>
      <c r="E58" s="430"/>
      <c r="F58" s="430"/>
      <c r="G58" s="430"/>
      <c r="H58" s="430"/>
      <c r="I58" s="430"/>
      <c r="J58" s="430"/>
    </row>
    <row r="59" spans="1:11">
      <c r="B59" s="30"/>
      <c r="C59" s="50"/>
      <c r="D59" s="51"/>
      <c r="E59" s="51"/>
      <c r="G59" s="52"/>
      <c r="H59" s="50"/>
      <c r="I59" s="51"/>
      <c r="J59" s="51"/>
    </row>
    <row r="60" spans="1:11">
      <c r="B60" s="30"/>
      <c r="C60" s="431"/>
      <c r="D60" s="431"/>
      <c r="E60" s="51"/>
      <c r="G60" s="432"/>
      <c r="H60" s="432"/>
      <c r="I60" s="51"/>
      <c r="J60" s="51"/>
    </row>
    <row r="61" spans="1:11">
      <c r="B61" s="54"/>
      <c r="C61" s="433" t="s">
        <v>63</v>
      </c>
      <c r="D61" s="433"/>
      <c r="E61" s="51"/>
      <c r="F61" s="51"/>
      <c r="G61" s="433" t="s">
        <v>64</v>
      </c>
      <c r="H61" s="433"/>
      <c r="I61" s="55"/>
      <c r="J61" s="51"/>
    </row>
    <row r="62" spans="1:11">
      <c r="B62" s="56"/>
      <c r="C62" s="428" t="s">
        <v>65</v>
      </c>
      <c r="D62" s="428"/>
      <c r="E62" s="57"/>
      <c r="F62" s="57"/>
      <c r="G62" s="428" t="s">
        <v>66</v>
      </c>
      <c r="H62" s="428"/>
      <c r="I62" s="55"/>
      <c r="J62" s="51"/>
    </row>
    <row r="63" spans="1:11">
      <c r="A63" s="58"/>
      <c r="B63" s="58"/>
      <c r="C63" s="58"/>
      <c r="D63" s="59"/>
      <c r="E63" s="58"/>
      <c r="F63" s="58"/>
      <c r="G63" s="60"/>
      <c r="H63" s="60"/>
      <c r="I63" s="58"/>
      <c r="J63" s="58"/>
      <c r="K63" s="58"/>
    </row>
  </sheetData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H20" sqref="H20:I20"/>
    </sheetView>
  </sheetViews>
  <sheetFormatPr baseColWidth="10" defaultRowHeight="15"/>
  <cols>
    <col min="1" max="1" width="2.28515625" customWidth="1"/>
    <col min="2" max="2" width="6.85546875" customWidth="1"/>
    <col min="3" max="4" width="20.85546875" customWidth="1"/>
    <col min="5" max="5" width="14.85546875" customWidth="1"/>
    <col min="6" max="6" width="13.42578125" bestFit="1" customWidth="1"/>
    <col min="7" max="7" width="14.85546875" customWidth="1"/>
    <col min="8" max="8" width="36.5703125" customWidth="1"/>
    <col min="9" max="10" width="14.85546875" customWidth="1"/>
    <col min="11" max="11" width="13.85546875" bestFit="1" customWidth="1"/>
    <col min="12" max="12" width="4" customWidth="1"/>
  </cols>
  <sheetData>
    <row r="1" spans="1:12">
      <c r="A1" s="61"/>
      <c r="B1" s="62"/>
      <c r="C1" s="63"/>
      <c r="D1" s="62"/>
      <c r="E1" s="64"/>
      <c r="F1" s="64"/>
      <c r="G1" s="65"/>
      <c r="H1" s="64"/>
      <c r="I1" s="64"/>
      <c r="J1" s="64"/>
      <c r="K1" s="62"/>
      <c r="L1" s="62"/>
    </row>
    <row r="2" spans="1:12">
      <c r="A2" s="61"/>
      <c r="B2" s="66"/>
      <c r="C2" s="67"/>
      <c r="D2" s="440" t="s">
        <v>0</v>
      </c>
      <c r="E2" s="440"/>
      <c r="F2" s="440"/>
      <c r="G2" s="440"/>
      <c r="H2" s="440"/>
      <c r="I2" s="440"/>
      <c r="J2" s="440"/>
      <c r="K2" s="67"/>
      <c r="L2" s="67"/>
    </row>
    <row r="3" spans="1:12">
      <c r="A3" s="61"/>
      <c r="B3" s="66"/>
      <c r="C3" s="67"/>
      <c r="D3" s="440" t="s">
        <v>67</v>
      </c>
      <c r="E3" s="440"/>
      <c r="F3" s="440"/>
      <c r="G3" s="440"/>
      <c r="H3" s="440"/>
      <c r="I3" s="440"/>
      <c r="J3" s="440"/>
      <c r="K3" s="67"/>
      <c r="L3" s="67"/>
    </row>
    <row r="4" spans="1:12">
      <c r="A4" s="61"/>
      <c r="B4" s="66"/>
      <c r="C4" s="67"/>
      <c r="D4" s="440" t="s">
        <v>68</v>
      </c>
      <c r="E4" s="440"/>
      <c r="F4" s="440"/>
      <c r="G4" s="440"/>
      <c r="H4" s="440"/>
      <c r="I4" s="440"/>
      <c r="J4" s="440"/>
      <c r="K4" s="67"/>
      <c r="L4" s="67"/>
    </row>
    <row r="5" spans="1:12">
      <c r="A5" s="61"/>
      <c r="B5" s="66"/>
      <c r="C5" s="68"/>
      <c r="D5" s="441" t="s">
        <v>3</v>
      </c>
      <c r="E5" s="441"/>
      <c r="F5" s="441"/>
      <c r="G5" s="441"/>
      <c r="H5" s="441"/>
      <c r="I5" s="441"/>
      <c r="J5" s="441"/>
      <c r="K5" s="68"/>
      <c r="L5" s="68"/>
    </row>
    <row r="6" spans="1:12">
      <c r="A6" s="61"/>
      <c r="B6" s="69"/>
      <c r="C6" s="70" t="s">
        <v>4</v>
      </c>
      <c r="D6" s="423" t="s">
        <v>5</v>
      </c>
      <c r="E6" s="423"/>
      <c r="F6" s="423"/>
      <c r="G6" s="423"/>
      <c r="H6" s="423"/>
      <c r="I6" s="423"/>
      <c r="J6" s="423"/>
      <c r="K6" s="71"/>
      <c r="L6" s="62"/>
    </row>
    <row r="7" spans="1:12">
      <c r="A7" s="61"/>
      <c r="B7" s="68"/>
      <c r="C7" s="68"/>
      <c r="D7" s="68"/>
      <c r="E7" s="68"/>
      <c r="F7" s="68"/>
      <c r="G7" s="72"/>
      <c r="H7" s="68"/>
      <c r="I7" s="68"/>
      <c r="J7" s="68"/>
      <c r="K7" s="68"/>
      <c r="L7" s="66"/>
    </row>
    <row r="8" spans="1:12">
      <c r="A8" s="61"/>
      <c r="B8" s="68"/>
      <c r="C8" s="68"/>
      <c r="D8" s="68"/>
      <c r="E8" s="68"/>
      <c r="F8" s="68"/>
      <c r="G8" s="72"/>
      <c r="H8" s="68"/>
      <c r="I8" s="68"/>
      <c r="J8" s="68"/>
      <c r="K8" s="68"/>
      <c r="L8" s="62"/>
    </row>
    <row r="9" spans="1:12">
      <c r="A9" s="61"/>
      <c r="B9" s="434"/>
      <c r="C9" s="436" t="s">
        <v>69</v>
      </c>
      <c r="D9" s="436"/>
      <c r="E9" s="73" t="s">
        <v>70</v>
      </c>
      <c r="F9" s="73"/>
      <c r="G9" s="438"/>
      <c r="H9" s="436" t="s">
        <v>69</v>
      </c>
      <c r="I9" s="436"/>
      <c r="J9" s="73" t="s">
        <v>70</v>
      </c>
      <c r="K9" s="73"/>
      <c r="L9" s="74"/>
    </row>
    <row r="10" spans="1:12">
      <c r="A10" s="61"/>
      <c r="B10" s="435"/>
      <c r="C10" s="437"/>
      <c r="D10" s="437"/>
      <c r="E10" s="75">
        <v>2014</v>
      </c>
      <c r="F10" s="75">
        <v>2013</v>
      </c>
      <c r="G10" s="439"/>
      <c r="H10" s="437"/>
      <c r="I10" s="437"/>
      <c r="J10" s="75">
        <v>2014</v>
      </c>
      <c r="K10" s="75">
        <v>2013</v>
      </c>
      <c r="L10" s="76"/>
    </row>
    <row r="11" spans="1:12">
      <c r="A11" s="61"/>
      <c r="B11" s="77"/>
      <c r="C11" s="68"/>
      <c r="D11" s="68"/>
      <c r="E11" s="68"/>
      <c r="F11" s="68"/>
      <c r="G11" s="72"/>
      <c r="H11" s="68"/>
      <c r="I11" s="68"/>
      <c r="J11" s="68"/>
      <c r="K11" s="68"/>
      <c r="L11" s="78"/>
    </row>
    <row r="12" spans="1:12">
      <c r="A12" s="61"/>
      <c r="B12" s="77"/>
      <c r="C12" s="68"/>
      <c r="D12" s="68"/>
      <c r="E12" s="68"/>
      <c r="F12" s="68"/>
      <c r="G12" s="72"/>
      <c r="H12" s="68"/>
      <c r="I12" s="68"/>
      <c r="J12" s="68"/>
      <c r="K12" s="68"/>
      <c r="L12" s="78"/>
    </row>
    <row r="13" spans="1:12">
      <c r="A13" s="61"/>
      <c r="B13" s="79"/>
      <c r="C13" s="442" t="s">
        <v>71</v>
      </c>
      <c r="D13" s="442"/>
      <c r="E13" s="80"/>
      <c r="F13" s="81"/>
      <c r="G13" s="82"/>
      <c r="H13" s="442" t="s">
        <v>72</v>
      </c>
      <c r="I13" s="442"/>
      <c r="J13" s="83"/>
      <c r="K13" s="83"/>
      <c r="L13" s="78"/>
    </row>
    <row r="14" spans="1:12">
      <c r="A14" s="61"/>
      <c r="B14" s="79"/>
      <c r="C14" s="84"/>
      <c r="D14" s="83"/>
      <c r="E14" s="85"/>
      <c r="F14" s="85"/>
      <c r="G14" s="82"/>
      <c r="H14" s="84"/>
      <c r="I14" s="83"/>
      <c r="J14" s="86"/>
      <c r="K14" s="86"/>
      <c r="L14" s="78"/>
    </row>
    <row r="15" spans="1:12">
      <c r="A15" s="61"/>
      <c r="B15" s="79"/>
      <c r="C15" s="443" t="s">
        <v>73</v>
      </c>
      <c r="D15" s="443"/>
      <c r="E15" s="85"/>
      <c r="F15" s="85"/>
      <c r="G15" s="82"/>
      <c r="H15" s="443" t="s">
        <v>74</v>
      </c>
      <c r="I15" s="443"/>
      <c r="J15" s="85"/>
      <c r="K15" s="85"/>
      <c r="L15" s="78"/>
    </row>
    <row r="16" spans="1:12">
      <c r="A16" s="61"/>
      <c r="B16" s="79"/>
      <c r="C16" s="87"/>
      <c r="D16" s="88"/>
      <c r="E16" s="85"/>
      <c r="F16" s="85"/>
      <c r="G16" s="82"/>
      <c r="H16" s="87"/>
      <c r="I16" s="88"/>
      <c r="J16" s="85"/>
      <c r="K16" s="85"/>
      <c r="L16" s="78"/>
    </row>
    <row r="17" spans="1:12">
      <c r="A17" s="61"/>
      <c r="B17" s="79"/>
      <c r="C17" s="444" t="s">
        <v>75</v>
      </c>
      <c r="D17" s="444"/>
      <c r="E17" s="28">
        <v>5924036.5599999996</v>
      </c>
      <c r="F17" s="28">
        <v>1947945.26</v>
      </c>
      <c r="G17" s="82"/>
      <c r="H17" s="444" t="s">
        <v>76</v>
      </c>
      <c r="I17" s="444"/>
      <c r="J17" s="28">
        <v>19328022.82</v>
      </c>
      <c r="K17" s="28">
        <v>44033906.310000002</v>
      </c>
      <c r="L17" s="78"/>
    </row>
    <row r="18" spans="1:12">
      <c r="A18" s="61"/>
      <c r="B18" s="79"/>
      <c r="C18" s="444" t="s">
        <v>77</v>
      </c>
      <c r="D18" s="444"/>
      <c r="E18" s="28">
        <v>34197892.310000002</v>
      </c>
      <c r="F18" s="28">
        <v>53759964.219999999</v>
      </c>
      <c r="G18" s="82"/>
      <c r="H18" s="444" t="s">
        <v>78</v>
      </c>
      <c r="I18" s="444"/>
      <c r="J18" s="28">
        <v>0</v>
      </c>
      <c r="K18" s="28">
        <v>0</v>
      </c>
      <c r="L18" s="78"/>
    </row>
    <row r="19" spans="1:12">
      <c r="A19" s="61"/>
      <c r="B19" s="79"/>
      <c r="C19" s="444" t="s">
        <v>79</v>
      </c>
      <c r="D19" s="444"/>
      <c r="E19" s="28">
        <v>11869</v>
      </c>
      <c r="F19" s="28">
        <v>0</v>
      </c>
      <c r="G19" s="82"/>
      <c r="H19" s="444" t="s">
        <v>80</v>
      </c>
      <c r="I19" s="444"/>
      <c r="J19" s="28">
        <v>0</v>
      </c>
      <c r="K19" s="28">
        <v>0</v>
      </c>
      <c r="L19" s="78"/>
    </row>
    <row r="20" spans="1:12">
      <c r="A20" s="61"/>
      <c r="B20" s="79"/>
      <c r="C20" s="444" t="s">
        <v>81</v>
      </c>
      <c r="D20" s="444"/>
      <c r="E20" s="28">
        <v>0</v>
      </c>
      <c r="F20" s="28">
        <v>0</v>
      </c>
      <c r="G20" s="82"/>
      <c r="H20" s="444" t="s">
        <v>82</v>
      </c>
      <c r="I20" s="444"/>
      <c r="J20" s="28">
        <v>0</v>
      </c>
      <c r="K20" s="28">
        <v>0</v>
      </c>
      <c r="L20" s="78"/>
    </row>
    <row r="21" spans="1:12">
      <c r="A21" s="61"/>
      <c r="B21" s="79"/>
      <c r="C21" s="444" t="s">
        <v>83</v>
      </c>
      <c r="D21" s="444"/>
      <c r="E21" s="28">
        <v>0</v>
      </c>
      <c r="F21" s="28">
        <v>0</v>
      </c>
      <c r="G21" s="82"/>
      <c r="H21" s="444" t="s">
        <v>84</v>
      </c>
      <c r="I21" s="444"/>
      <c r="J21" s="28">
        <v>0</v>
      </c>
      <c r="K21" s="28">
        <v>0</v>
      </c>
      <c r="L21" s="78"/>
    </row>
    <row r="22" spans="1:12">
      <c r="A22" s="61"/>
      <c r="B22" s="79"/>
      <c r="C22" s="444" t="s">
        <v>85</v>
      </c>
      <c r="D22" s="444"/>
      <c r="E22" s="28">
        <v>0</v>
      </c>
      <c r="F22" s="28">
        <v>0</v>
      </c>
      <c r="G22" s="82"/>
      <c r="H22" s="444" t="s">
        <v>86</v>
      </c>
      <c r="I22" s="444"/>
      <c r="J22" s="28">
        <v>0</v>
      </c>
      <c r="K22" s="28">
        <v>0</v>
      </c>
      <c r="L22" s="78"/>
    </row>
    <row r="23" spans="1:12">
      <c r="A23" s="61"/>
      <c r="B23" s="79"/>
      <c r="C23" s="444" t="s">
        <v>87</v>
      </c>
      <c r="D23" s="444"/>
      <c r="E23" s="28">
        <v>0</v>
      </c>
      <c r="F23" s="28">
        <v>0</v>
      </c>
      <c r="G23" s="82"/>
      <c r="H23" s="444" t="s">
        <v>88</v>
      </c>
      <c r="I23" s="444"/>
      <c r="J23" s="28">
        <v>0</v>
      </c>
      <c r="K23" s="28">
        <v>0</v>
      </c>
      <c r="L23" s="78"/>
    </row>
    <row r="24" spans="1:12">
      <c r="A24" s="61"/>
      <c r="B24" s="79"/>
      <c r="C24" s="89"/>
      <c r="D24" s="90"/>
      <c r="E24" s="91"/>
      <c r="F24" s="91"/>
      <c r="G24" s="82"/>
      <c r="H24" s="444" t="s">
        <v>89</v>
      </c>
      <c r="I24" s="444"/>
      <c r="J24" s="28">
        <v>0</v>
      </c>
      <c r="K24" s="28">
        <v>0</v>
      </c>
      <c r="L24" s="78"/>
    </row>
    <row r="25" spans="1:12">
      <c r="A25" s="61"/>
      <c r="B25" s="92"/>
      <c r="C25" s="443" t="s">
        <v>90</v>
      </c>
      <c r="D25" s="443"/>
      <c r="E25" s="25">
        <f>SUM(E17:E24)</f>
        <v>40133797.870000005</v>
      </c>
      <c r="F25" s="25">
        <f>SUM(F17:F24)</f>
        <v>55707909.479999997</v>
      </c>
      <c r="G25" s="93"/>
      <c r="H25" s="84"/>
      <c r="I25" s="83"/>
      <c r="J25" s="25"/>
      <c r="K25" s="25"/>
      <c r="L25" s="78"/>
    </row>
    <row r="26" spans="1:12">
      <c r="A26" s="61"/>
      <c r="B26" s="92"/>
      <c r="C26" s="84"/>
      <c r="D26" s="94"/>
      <c r="E26" s="25"/>
      <c r="F26" s="25"/>
      <c r="G26" s="93"/>
      <c r="H26" s="443" t="s">
        <v>91</v>
      </c>
      <c r="I26" s="443"/>
      <c r="J26" s="25">
        <f>SUM(J17:J25)</f>
        <v>19328022.82</v>
      </c>
      <c r="K26" s="25">
        <f>SUM(K17:K25)</f>
        <v>44033906.310000002</v>
      </c>
      <c r="L26" s="78"/>
    </row>
    <row r="27" spans="1:12">
      <c r="A27" s="61"/>
      <c r="B27" s="79"/>
      <c r="C27" s="89"/>
      <c r="D27" s="89"/>
      <c r="E27" s="91"/>
      <c r="F27" s="91"/>
      <c r="G27" s="82"/>
      <c r="H27" s="95"/>
      <c r="I27" s="90"/>
      <c r="J27" s="91"/>
      <c r="K27" s="91"/>
      <c r="L27" s="78"/>
    </row>
    <row r="28" spans="1:12">
      <c r="A28" s="61"/>
      <c r="B28" s="79"/>
      <c r="C28" s="443" t="s">
        <v>92</v>
      </c>
      <c r="D28" s="443"/>
      <c r="E28" s="91"/>
      <c r="F28" s="91"/>
      <c r="G28" s="82"/>
      <c r="H28" s="443" t="s">
        <v>93</v>
      </c>
      <c r="I28" s="443"/>
      <c r="J28" s="91"/>
      <c r="K28" s="91"/>
      <c r="L28" s="78"/>
    </row>
    <row r="29" spans="1:12">
      <c r="A29" s="61"/>
      <c r="B29" s="79"/>
      <c r="C29" s="89"/>
      <c r="D29" s="89"/>
      <c r="E29" s="91"/>
      <c r="F29" s="91"/>
      <c r="G29" s="82"/>
      <c r="H29" s="89"/>
      <c r="I29" s="90"/>
      <c r="J29" s="91"/>
      <c r="K29" s="91"/>
      <c r="L29" s="78"/>
    </row>
    <row r="30" spans="1:12">
      <c r="A30" s="61"/>
      <c r="B30" s="79"/>
      <c r="C30" s="444" t="s">
        <v>94</v>
      </c>
      <c r="D30" s="444"/>
      <c r="E30" s="28">
        <v>0</v>
      </c>
      <c r="F30" s="28">
        <v>0</v>
      </c>
      <c r="G30" s="82"/>
      <c r="H30" s="444" t="s">
        <v>95</v>
      </c>
      <c r="I30" s="444"/>
      <c r="J30" s="28">
        <v>151666.19</v>
      </c>
      <c r="K30" s="28">
        <v>151666.19</v>
      </c>
      <c r="L30" s="78"/>
    </row>
    <row r="31" spans="1:12">
      <c r="A31" s="61"/>
      <c r="B31" s="79"/>
      <c r="C31" s="444" t="s">
        <v>96</v>
      </c>
      <c r="D31" s="444"/>
      <c r="E31" s="28">
        <v>0</v>
      </c>
      <c r="F31" s="28">
        <v>0</v>
      </c>
      <c r="G31" s="82"/>
      <c r="H31" s="444" t="s">
        <v>97</v>
      </c>
      <c r="I31" s="444"/>
      <c r="J31" s="28">
        <v>0</v>
      </c>
      <c r="K31" s="28">
        <v>0</v>
      </c>
      <c r="L31" s="78"/>
    </row>
    <row r="32" spans="1:12">
      <c r="A32" s="61"/>
      <c r="B32" s="79"/>
      <c r="C32" s="444" t="s">
        <v>98</v>
      </c>
      <c r="D32" s="444"/>
      <c r="E32" s="28">
        <v>122352265.84999999</v>
      </c>
      <c r="F32" s="28">
        <v>114324394.41</v>
      </c>
      <c r="G32" s="82"/>
      <c r="H32" s="444" t="s">
        <v>99</v>
      </c>
      <c r="I32" s="444"/>
      <c r="J32" s="28">
        <v>0</v>
      </c>
      <c r="K32" s="28">
        <v>0</v>
      </c>
      <c r="L32" s="78"/>
    </row>
    <row r="33" spans="1:12">
      <c r="A33" s="61"/>
      <c r="B33" s="79"/>
      <c r="C33" s="444" t="s">
        <v>100</v>
      </c>
      <c r="D33" s="444"/>
      <c r="E33" s="28">
        <v>110864101.17</v>
      </c>
      <c r="F33" s="28">
        <v>101875210</v>
      </c>
      <c r="G33" s="82"/>
      <c r="H33" s="444" t="s">
        <v>101</v>
      </c>
      <c r="I33" s="444"/>
      <c r="J33" s="28">
        <v>0</v>
      </c>
      <c r="K33" s="28">
        <v>0</v>
      </c>
      <c r="L33" s="78"/>
    </row>
    <row r="34" spans="1:12">
      <c r="A34" s="61"/>
      <c r="B34" s="79"/>
      <c r="C34" s="444" t="s">
        <v>102</v>
      </c>
      <c r="D34" s="444"/>
      <c r="E34" s="28">
        <v>3340096.61</v>
      </c>
      <c r="F34" s="28">
        <v>184112</v>
      </c>
      <c r="G34" s="82"/>
      <c r="H34" s="444" t="s">
        <v>103</v>
      </c>
      <c r="I34" s="444"/>
      <c r="J34" s="28">
        <v>0</v>
      </c>
      <c r="K34" s="28">
        <v>0</v>
      </c>
      <c r="L34" s="78"/>
    </row>
    <row r="35" spans="1:12">
      <c r="A35" s="61"/>
      <c r="B35" s="79"/>
      <c r="C35" s="444" t="s">
        <v>104</v>
      </c>
      <c r="D35" s="444"/>
      <c r="E35" s="28">
        <v>-30675984.43</v>
      </c>
      <c r="F35" s="28">
        <v>0</v>
      </c>
      <c r="G35" s="82"/>
      <c r="H35" s="444" t="s">
        <v>105</v>
      </c>
      <c r="I35" s="444"/>
      <c r="J35" s="28">
        <v>0</v>
      </c>
      <c r="K35" s="28">
        <v>0</v>
      </c>
      <c r="L35" s="78"/>
    </row>
    <row r="36" spans="1:12">
      <c r="A36" s="61"/>
      <c r="B36" s="79"/>
      <c r="C36" s="444" t="s">
        <v>106</v>
      </c>
      <c r="D36" s="444"/>
      <c r="E36" s="28">
        <v>0</v>
      </c>
      <c r="F36" s="28">
        <v>0</v>
      </c>
      <c r="G36" s="82"/>
      <c r="H36" s="89"/>
      <c r="I36" s="90"/>
      <c r="J36" s="91"/>
      <c r="K36" s="91"/>
      <c r="L36" s="78"/>
    </row>
    <row r="37" spans="1:12">
      <c r="A37" s="61"/>
      <c r="B37" s="79"/>
      <c r="C37" s="444" t="s">
        <v>107</v>
      </c>
      <c r="D37" s="444"/>
      <c r="E37" s="28">
        <v>0</v>
      </c>
      <c r="F37" s="28">
        <v>0</v>
      </c>
      <c r="G37" s="82"/>
      <c r="H37" s="443" t="s">
        <v>108</v>
      </c>
      <c r="I37" s="443"/>
      <c r="J37" s="25">
        <f>SUM(J30:J36)</f>
        <v>151666.19</v>
      </c>
      <c r="K37" s="25">
        <f>SUM(K30:K36)</f>
        <v>151666.19</v>
      </c>
      <c r="L37" s="78"/>
    </row>
    <row r="38" spans="1:12">
      <c r="A38" s="61"/>
      <c r="B38" s="79"/>
      <c r="C38" s="444" t="s">
        <v>109</v>
      </c>
      <c r="D38" s="444"/>
      <c r="E38" s="28">
        <v>0</v>
      </c>
      <c r="F38" s="28">
        <v>0</v>
      </c>
      <c r="G38" s="82"/>
      <c r="H38" s="84"/>
      <c r="I38" s="94"/>
      <c r="J38" s="25"/>
      <c r="K38" s="25"/>
      <c r="L38" s="78"/>
    </row>
    <row r="39" spans="1:12">
      <c r="A39" s="61"/>
      <c r="B39" s="79"/>
      <c r="C39" s="89"/>
      <c r="D39" s="90"/>
      <c r="E39" s="91"/>
      <c r="F39" s="91"/>
      <c r="G39" s="82"/>
      <c r="H39" s="443" t="s">
        <v>110</v>
      </c>
      <c r="I39" s="443"/>
      <c r="J39" s="25">
        <f>J26+J37</f>
        <v>19479689.010000002</v>
      </c>
      <c r="K39" s="25">
        <f>K26+K37</f>
        <v>44185572.5</v>
      </c>
      <c r="L39" s="78"/>
    </row>
    <row r="40" spans="1:12">
      <c r="A40" s="61"/>
      <c r="B40" s="92"/>
      <c r="C40" s="443" t="s">
        <v>111</v>
      </c>
      <c r="D40" s="443"/>
      <c r="E40" s="25">
        <f>SUM(E30:E39)</f>
        <v>205880479.19999999</v>
      </c>
      <c r="F40" s="25">
        <f>SUM(F30:F39)</f>
        <v>216383716.41</v>
      </c>
      <c r="G40" s="93"/>
      <c r="H40" s="84"/>
      <c r="I40" s="96"/>
      <c r="J40" s="25"/>
      <c r="K40" s="25"/>
      <c r="L40" s="78"/>
    </row>
    <row r="41" spans="1:12">
      <c r="A41" s="61"/>
      <c r="B41" s="79"/>
      <c r="C41" s="89"/>
      <c r="D41" s="84"/>
      <c r="E41" s="91"/>
      <c r="F41" s="91"/>
      <c r="G41" s="82"/>
      <c r="H41" s="442" t="s">
        <v>112</v>
      </c>
      <c r="I41" s="442"/>
      <c r="J41" s="91"/>
      <c r="K41" s="91"/>
      <c r="L41" s="78"/>
    </row>
    <row r="42" spans="1:12">
      <c r="A42" s="61"/>
      <c r="B42" s="79"/>
      <c r="C42" s="443" t="s">
        <v>113</v>
      </c>
      <c r="D42" s="443"/>
      <c r="E42" s="25">
        <f>E25+E40</f>
        <v>246014277.06999999</v>
      </c>
      <c r="F42" s="25">
        <f>F25+F40</f>
        <v>272091625.88999999</v>
      </c>
      <c r="G42" s="82"/>
      <c r="H42" s="84"/>
      <c r="I42" s="96"/>
      <c r="J42" s="91"/>
      <c r="K42" s="91"/>
      <c r="L42" s="78"/>
    </row>
    <row r="43" spans="1:12">
      <c r="A43" s="61"/>
      <c r="B43" s="79"/>
      <c r="C43" s="89"/>
      <c r="D43" s="89"/>
      <c r="E43" s="97"/>
      <c r="F43" s="97"/>
      <c r="G43" s="82"/>
      <c r="H43" s="443" t="s">
        <v>114</v>
      </c>
      <c r="I43" s="443"/>
      <c r="J43" s="25">
        <f>SUM(J45:J47)</f>
        <v>0</v>
      </c>
      <c r="K43" s="25">
        <f>SUM(K45:K47)</f>
        <v>0</v>
      </c>
      <c r="L43" s="78"/>
    </row>
    <row r="44" spans="1:12">
      <c r="A44" s="61"/>
      <c r="B44" s="79"/>
      <c r="C44" s="89"/>
      <c r="D44" s="89"/>
      <c r="E44" s="97"/>
      <c r="F44" s="97"/>
      <c r="G44" s="82"/>
      <c r="H44" s="89"/>
      <c r="I44" s="81"/>
      <c r="J44" s="91"/>
      <c r="K44" s="91"/>
      <c r="L44" s="78"/>
    </row>
    <row r="45" spans="1:12">
      <c r="A45" s="61"/>
      <c r="B45" s="79"/>
      <c r="C45" s="89"/>
      <c r="D45" s="89"/>
      <c r="E45" s="97"/>
      <c r="F45" s="97"/>
      <c r="G45" s="82"/>
      <c r="H45" s="444" t="s">
        <v>41</v>
      </c>
      <c r="I45" s="444"/>
      <c r="J45" s="28">
        <v>0</v>
      </c>
      <c r="K45" s="28">
        <v>0</v>
      </c>
      <c r="L45" s="78"/>
    </row>
    <row r="46" spans="1:12">
      <c r="A46" s="61"/>
      <c r="B46" s="79"/>
      <c r="C46" s="89"/>
      <c r="D46" s="98"/>
      <c r="E46" s="98"/>
      <c r="F46" s="97"/>
      <c r="G46" s="82"/>
      <c r="H46" s="444" t="s">
        <v>115</v>
      </c>
      <c r="I46" s="444"/>
      <c r="J46" s="28">
        <v>0</v>
      </c>
      <c r="K46" s="28">
        <v>0</v>
      </c>
      <c r="L46" s="78"/>
    </row>
    <row r="47" spans="1:12">
      <c r="A47" s="61"/>
      <c r="B47" s="79"/>
      <c r="C47" s="89"/>
      <c r="D47" s="98"/>
      <c r="E47" s="98"/>
      <c r="F47" s="97"/>
      <c r="G47" s="82"/>
      <c r="H47" s="444" t="s">
        <v>116</v>
      </c>
      <c r="I47" s="444"/>
      <c r="J47" s="28">
        <v>0</v>
      </c>
      <c r="K47" s="28">
        <v>0</v>
      </c>
      <c r="L47" s="78"/>
    </row>
    <row r="48" spans="1:12">
      <c r="A48" s="61"/>
      <c r="B48" s="79"/>
      <c r="C48" s="89"/>
      <c r="D48" s="98"/>
      <c r="E48" s="98"/>
      <c r="F48" s="97"/>
      <c r="G48" s="82"/>
      <c r="H48" s="89"/>
      <c r="I48" s="81"/>
      <c r="J48" s="91"/>
      <c r="K48" s="91"/>
      <c r="L48" s="78"/>
    </row>
    <row r="49" spans="1:12">
      <c r="A49" s="61"/>
      <c r="B49" s="79"/>
      <c r="C49" s="89"/>
      <c r="D49" s="98"/>
      <c r="E49" s="98"/>
      <c r="F49" s="97"/>
      <c r="G49" s="82"/>
      <c r="H49" s="443" t="s">
        <v>117</v>
      </c>
      <c r="I49" s="443"/>
      <c r="J49" s="25">
        <f>SUM(J51:J55)</f>
        <v>226534588.06</v>
      </c>
      <c r="K49" s="25">
        <f>SUM(K51:K55)</f>
        <v>227906053.38999999</v>
      </c>
      <c r="L49" s="78"/>
    </row>
    <row r="50" spans="1:12">
      <c r="A50" s="61"/>
      <c r="B50" s="79"/>
      <c r="C50" s="89"/>
      <c r="D50" s="98"/>
      <c r="E50" s="98"/>
      <c r="F50" s="97"/>
      <c r="G50" s="82"/>
      <c r="H50" s="84"/>
      <c r="I50" s="81"/>
      <c r="J50" s="99"/>
      <c r="K50" s="99"/>
      <c r="L50" s="78"/>
    </row>
    <row r="51" spans="1:12">
      <c r="A51" s="61"/>
      <c r="B51" s="79"/>
      <c r="C51" s="89"/>
      <c r="D51" s="98"/>
      <c r="E51" s="98"/>
      <c r="F51" s="97"/>
      <c r="G51" s="82"/>
      <c r="H51" s="444" t="s">
        <v>118</v>
      </c>
      <c r="I51" s="444"/>
      <c r="J51" s="28">
        <v>28216865.129999999</v>
      </c>
      <c r="K51" s="28">
        <v>53816530.630000003</v>
      </c>
      <c r="L51" s="78"/>
    </row>
    <row r="52" spans="1:12">
      <c r="A52" s="61"/>
      <c r="B52" s="79"/>
      <c r="C52" s="89"/>
      <c r="D52" s="98"/>
      <c r="E52" s="98"/>
      <c r="F52" s="97"/>
      <c r="G52" s="82"/>
      <c r="H52" s="444" t="s">
        <v>119</v>
      </c>
      <c r="I52" s="444"/>
      <c r="J52" s="28">
        <v>198317722.93000001</v>
      </c>
      <c r="K52" s="28">
        <v>174089522.75999999</v>
      </c>
      <c r="L52" s="78"/>
    </row>
    <row r="53" spans="1:12">
      <c r="A53" s="61"/>
      <c r="B53" s="79"/>
      <c r="C53" s="89"/>
      <c r="D53" s="98"/>
      <c r="E53" s="98"/>
      <c r="F53" s="97"/>
      <c r="G53" s="82"/>
      <c r="H53" s="444" t="s">
        <v>120</v>
      </c>
      <c r="I53" s="444"/>
      <c r="J53" s="28">
        <v>0</v>
      </c>
      <c r="K53" s="28">
        <v>0</v>
      </c>
      <c r="L53" s="78"/>
    </row>
    <row r="54" spans="1:12">
      <c r="A54" s="61"/>
      <c r="B54" s="79"/>
      <c r="C54" s="89"/>
      <c r="D54" s="89"/>
      <c r="E54" s="97"/>
      <c r="F54" s="97"/>
      <c r="G54" s="82"/>
      <c r="H54" s="444" t="s">
        <v>121</v>
      </c>
      <c r="I54" s="444"/>
      <c r="J54" s="28">
        <v>0</v>
      </c>
      <c r="K54" s="28">
        <v>0</v>
      </c>
      <c r="L54" s="78"/>
    </row>
    <row r="55" spans="1:12">
      <c r="A55" s="61"/>
      <c r="B55" s="79"/>
      <c r="C55" s="89"/>
      <c r="D55" s="89"/>
      <c r="E55" s="97"/>
      <c r="F55" s="97"/>
      <c r="G55" s="82"/>
      <c r="H55" s="444" t="s">
        <v>122</v>
      </c>
      <c r="I55" s="444"/>
      <c r="J55" s="28">
        <v>0</v>
      </c>
      <c r="K55" s="28">
        <v>0</v>
      </c>
      <c r="L55" s="78"/>
    </row>
    <row r="56" spans="1:12">
      <c r="A56" s="61"/>
      <c r="B56" s="79"/>
      <c r="C56" s="89"/>
      <c r="D56" s="89"/>
      <c r="E56" s="97"/>
      <c r="F56" s="97"/>
      <c r="G56" s="82"/>
      <c r="H56" s="89"/>
      <c r="I56" s="81"/>
      <c r="J56" s="91"/>
      <c r="K56" s="91"/>
      <c r="L56" s="78"/>
    </row>
    <row r="57" spans="1:12">
      <c r="A57" s="61"/>
      <c r="B57" s="79"/>
      <c r="C57" s="89"/>
      <c r="D57" s="89"/>
      <c r="E57" s="97"/>
      <c r="F57" s="97"/>
      <c r="G57" s="82"/>
      <c r="H57" s="443" t="s">
        <v>123</v>
      </c>
      <c r="I57" s="443"/>
      <c r="J57" s="25">
        <f>SUM(J59:J60)</f>
        <v>0</v>
      </c>
      <c r="K57" s="25">
        <f>SUM(K59:K60)</f>
        <v>0</v>
      </c>
      <c r="L57" s="78"/>
    </row>
    <row r="58" spans="1:12">
      <c r="A58" s="61"/>
      <c r="B58" s="79"/>
      <c r="C58" s="89"/>
      <c r="D58" s="89"/>
      <c r="E58" s="97"/>
      <c r="F58" s="97"/>
      <c r="G58" s="82"/>
      <c r="H58" s="89"/>
      <c r="I58" s="81"/>
      <c r="J58" s="91"/>
      <c r="K58" s="91"/>
      <c r="L58" s="78"/>
    </row>
    <row r="59" spans="1:12">
      <c r="A59" s="61"/>
      <c r="B59" s="79"/>
      <c r="C59" s="89"/>
      <c r="D59" s="89"/>
      <c r="E59" s="97"/>
      <c r="F59" s="97"/>
      <c r="G59" s="82"/>
      <c r="H59" s="444" t="s">
        <v>124</v>
      </c>
      <c r="I59" s="444"/>
      <c r="J59" s="28">
        <v>0</v>
      </c>
      <c r="K59" s="28">
        <v>0</v>
      </c>
      <c r="L59" s="78"/>
    </row>
    <row r="60" spans="1:12">
      <c r="A60" s="61"/>
      <c r="B60" s="79"/>
      <c r="C60" s="89"/>
      <c r="D60" s="89"/>
      <c r="E60" s="97"/>
      <c r="F60" s="97"/>
      <c r="G60" s="82"/>
      <c r="H60" s="444" t="s">
        <v>125</v>
      </c>
      <c r="I60" s="444"/>
      <c r="J60" s="28">
        <v>0</v>
      </c>
      <c r="K60" s="28">
        <v>0</v>
      </c>
      <c r="L60" s="78"/>
    </row>
    <row r="61" spans="1:12">
      <c r="A61" s="61"/>
      <c r="B61" s="79"/>
      <c r="C61" s="89"/>
      <c r="D61" s="89"/>
      <c r="E61" s="97"/>
      <c r="F61" s="97"/>
      <c r="G61" s="82"/>
      <c r="H61" s="89"/>
      <c r="I61" s="100"/>
      <c r="J61" s="91"/>
      <c r="K61" s="91"/>
      <c r="L61" s="78"/>
    </row>
    <row r="62" spans="1:12">
      <c r="A62" s="61"/>
      <c r="B62" s="79"/>
      <c r="C62" s="89"/>
      <c r="D62" s="89"/>
      <c r="E62" s="97"/>
      <c r="F62" s="97"/>
      <c r="G62" s="82"/>
      <c r="H62" s="443" t="s">
        <v>126</v>
      </c>
      <c r="I62" s="443"/>
      <c r="J62" s="25">
        <f>J43+J49+J57</f>
        <v>226534588.06</v>
      </c>
      <c r="K62" s="25">
        <f>K43+K49+K57</f>
        <v>227906053.38999999</v>
      </c>
      <c r="L62" s="78"/>
    </row>
    <row r="63" spans="1:12">
      <c r="A63" s="61"/>
      <c r="B63" s="79"/>
      <c r="C63" s="89"/>
      <c r="D63" s="89"/>
      <c r="E63" s="97"/>
      <c r="F63" s="97"/>
      <c r="G63" s="82"/>
      <c r="H63" s="89"/>
      <c r="I63" s="81"/>
      <c r="J63" s="91"/>
      <c r="K63" s="91"/>
      <c r="L63" s="78"/>
    </row>
    <row r="64" spans="1:12">
      <c r="A64" s="61"/>
      <c r="B64" s="79"/>
      <c r="C64" s="89"/>
      <c r="D64" s="89"/>
      <c r="E64" s="97"/>
      <c r="F64" s="97"/>
      <c r="G64" s="82"/>
      <c r="H64" s="443" t="s">
        <v>127</v>
      </c>
      <c r="I64" s="443"/>
      <c r="J64" s="25">
        <f>J62+J39</f>
        <v>246014277.06999999</v>
      </c>
      <c r="K64" s="25">
        <f>K62+K39</f>
        <v>272091625.88999999</v>
      </c>
      <c r="L64" s="78"/>
    </row>
    <row r="65" spans="1:17">
      <c r="A65" s="61"/>
      <c r="B65" s="101"/>
      <c r="C65" s="102"/>
      <c r="D65" s="102"/>
      <c r="E65" s="102"/>
      <c r="F65" s="102"/>
      <c r="G65" s="103"/>
      <c r="H65" s="102"/>
      <c r="I65" s="102"/>
      <c r="J65" s="102"/>
      <c r="K65" s="102"/>
      <c r="L65" s="104"/>
    </row>
    <row r="66" spans="1:17">
      <c r="A66" s="61"/>
      <c r="B66" s="66"/>
      <c r="C66" s="81"/>
      <c r="D66" s="105"/>
      <c r="E66" s="106"/>
      <c r="F66" s="106"/>
      <c r="G66" s="82"/>
      <c r="H66" s="107"/>
      <c r="I66" s="105"/>
      <c r="J66" s="106"/>
      <c r="K66" s="106"/>
      <c r="L66" s="62"/>
    </row>
    <row r="67" spans="1:17">
      <c r="A67" s="61"/>
      <c r="B67" s="62"/>
      <c r="C67" s="445" t="s">
        <v>62</v>
      </c>
      <c r="D67" s="445"/>
      <c r="E67" s="445"/>
      <c r="F67" s="445"/>
      <c r="G67" s="445"/>
      <c r="H67" s="445"/>
      <c r="I67" s="445"/>
      <c r="J67" s="445"/>
      <c r="K67" s="445"/>
      <c r="L67" s="62"/>
      <c r="M67" s="108"/>
      <c r="N67" s="108"/>
      <c r="O67" s="108"/>
      <c r="P67" s="108"/>
      <c r="Q67" s="108"/>
    </row>
    <row r="68" spans="1:17">
      <c r="A68" s="61"/>
      <c r="B68" s="62"/>
      <c r="C68" s="81"/>
      <c r="D68" s="105"/>
      <c r="E68" s="106"/>
      <c r="F68" s="106"/>
      <c r="G68" s="62"/>
      <c r="H68" s="107"/>
      <c r="I68" s="109"/>
      <c r="J68" s="106"/>
      <c r="K68" s="106"/>
      <c r="L68" s="62"/>
      <c r="M68" s="108"/>
      <c r="N68" s="108"/>
      <c r="O68" s="108"/>
      <c r="P68" s="108"/>
      <c r="Q68" s="108"/>
    </row>
    <row r="69" spans="1:17">
      <c r="A69" s="61"/>
      <c r="B69" s="62"/>
      <c r="C69" s="81"/>
      <c r="D69" s="105"/>
      <c r="E69" s="106"/>
      <c r="F69" s="106"/>
      <c r="G69" s="62"/>
      <c r="H69" s="107"/>
      <c r="I69" s="109"/>
      <c r="J69" s="106"/>
      <c r="K69" s="106"/>
      <c r="L69" s="62"/>
      <c r="M69" s="108"/>
      <c r="N69" s="108"/>
      <c r="O69" s="108"/>
      <c r="P69" s="108"/>
      <c r="Q69" s="108"/>
    </row>
    <row r="70" spans="1:17">
      <c r="A70" s="61"/>
      <c r="B70" s="62"/>
      <c r="C70" s="110"/>
      <c r="D70" s="433" t="s">
        <v>63</v>
      </c>
      <c r="E70" s="433"/>
      <c r="F70" s="106"/>
      <c r="G70" s="106"/>
      <c r="H70" s="433" t="s">
        <v>64</v>
      </c>
      <c r="I70" s="433"/>
      <c r="J70" s="83"/>
      <c r="K70" s="106"/>
      <c r="L70" s="62"/>
      <c r="M70" s="108"/>
      <c r="N70" s="108"/>
      <c r="O70" s="108"/>
      <c r="P70" s="108"/>
      <c r="Q70" s="108"/>
    </row>
    <row r="71" spans="1:17" ht="15" customHeight="1">
      <c r="A71" s="61"/>
      <c r="B71" s="62"/>
      <c r="C71" s="111"/>
      <c r="D71" s="428" t="s">
        <v>65</v>
      </c>
      <c r="E71" s="428"/>
      <c r="F71" s="112"/>
      <c r="G71" s="112"/>
      <c r="H71" s="428" t="s">
        <v>66</v>
      </c>
      <c r="I71" s="428"/>
      <c r="J71" s="83"/>
      <c r="K71" s="106"/>
      <c r="L71" s="62"/>
      <c r="M71" s="108"/>
      <c r="N71" s="108"/>
      <c r="O71" s="108"/>
      <c r="P71" s="108"/>
      <c r="Q71" s="108"/>
    </row>
    <row r="72" spans="1:17">
      <c r="A72" s="108"/>
      <c r="K72" s="108"/>
      <c r="L72" s="108"/>
      <c r="M72" s="108"/>
      <c r="N72" s="108"/>
      <c r="O72" s="108"/>
      <c r="P72" s="108"/>
      <c r="Q72" s="108"/>
    </row>
    <row r="73" spans="1:17">
      <c r="A73" s="108"/>
      <c r="K73" s="108"/>
      <c r="L73" s="108"/>
      <c r="M73" s="108"/>
      <c r="N73" s="108"/>
      <c r="O73" s="108"/>
      <c r="P73" s="108"/>
      <c r="Q73" s="108"/>
    </row>
    <row r="74" spans="1:17">
      <c r="A74" s="108"/>
      <c r="K74" s="108"/>
      <c r="L74" s="108"/>
      <c r="M74" s="108"/>
      <c r="N74" s="108"/>
      <c r="O74" s="108"/>
      <c r="P74" s="108"/>
      <c r="Q74" s="108"/>
    </row>
    <row r="75" spans="1:17">
      <c r="K75" s="108"/>
      <c r="L75" s="108"/>
      <c r="M75" s="108"/>
      <c r="N75" s="108"/>
      <c r="O75" s="108"/>
      <c r="P75" s="108"/>
      <c r="Q75" s="108"/>
    </row>
    <row r="76" spans="1:17">
      <c r="K76" s="108"/>
      <c r="L76" s="108"/>
      <c r="M76" s="108"/>
      <c r="N76" s="108"/>
      <c r="O76" s="108"/>
      <c r="P76" s="108"/>
      <c r="Q76" s="108"/>
    </row>
    <row r="77" spans="1:17">
      <c r="K77" s="108"/>
      <c r="L77" s="108"/>
      <c r="M77" s="108"/>
      <c r="N77" s="108"/>
      <c r="O77" s="108"/>
      <c r="P77" s="108"/>
      <c r="Q77" s="108"/>
    </row>
    <row r="78" spans="1:17">
      <c r="K78" s="108"/>
      <c r="L78" s="108"/>
      <c r="M78" s="108"/>
      <c r="N78" s="108"/>
      <c r="O78" s="108"/>
      <c r="P78" s="108"/>
      <c r="Q78" s="108"/>
    </row>
    <row r="79" spans="1:17">
      <c r="K79" s="108"/>
      <c r="L79" s="108"/>
      <c r="M79" s="108"/>
      <c r="N79" s="108"/>
      <c r="O79" s="108"/>
      <c r="P79" s="108"/>
      <c r="Q79" s="108"/>
    </row>
  </sheetData>
  <mergeCells count="72">
    <mergeCell ref="D71:E71"/>
    <mergeCell ref="H71:I71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D70:E70"/>
    <mergeCell ref="H70:I70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G9:G10"/>
    <mergeCell ref="H9:I10"/>
    <mergeCell ref="D2:J2"/>
    <mergeCell ref="D3:J3"/>
    <mergeCell ref="D4:J4"/>
    <mergeCell ref="D5:J5"/>
    <mergeCell ref="D6:J6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10" workbookViewId="0">
      <selection activeCell="G10" sqref="G1:H1048576"/>
    </sheetView>
  </sheetViews>
  <sheetFormatPr baseColWidth="10" defaultRowHeight="15"/>
  <cols>
    <col min="1" max="1" width="3.7109375" customWidth="1"/>
    <col min="2" max="3" width="21" customWidth="1"/>
    <col min="7" max="8" width="20.42578125" customWidth="1"/>
  </cols>
  <sheetData>
    <row r="1" spans="1:11">
      <c r="A1" s="113"/>
      <c r="B1" s="114"/>
      <c r="C1" s="115"/>
      <c r="D1" s="116"/>
      <c r="E1" s="116"/>
      <c r="F1" s="115"/>
      <c r="G1" s="115"/>
      <c r="H1" s="117"/>
      <c r="I1" s="114"/>
      <c r="J1" s="114"/>
      <c r="K1" s="114"/>
    </row>
    <row r="2" spans="1:11">
      <c r="A2" s="1"/>
      <c r="B2" s="1"/>
      <c r="C2" s="22"/>
      <c r="D2" s="1"/>
      <c r="E2" s="1"/>
      <c r="F2" s="1"/>
      <c r="G2" s="1"/>
      <c r="H2" s="118"/>
      <c r="I2" s="1"/>
      <c r="J2" s="1"/>
      <c r="K2" s="1"/>
    </row>
    <row r="3" spans="1:11">
      <c r="A3" s="8"/>
      <c r="C3" s="422" t="s">
        <v>0</v>
      </c>
      <c r="D3" s="422"/>
      <c r="E3" s="422"/>
      <c r="F3" s="422"/>
      <c r="G3" s="422"/>
      <c r="H3" s="422"/>
      <c r="I3" s="422"/>
      <c r="J3" s="2"/>
      <c r="K3" s="2"/>
    </row>
    <row r="4" spans="1:11">
      <c r="A4" s="3"/>
      <c r="C4" s="422" t="s">
        <v>128</v>
      </c>
      <c r="D4" s="422"/>
      <c r="E4" s="422"/>
      <c r="F4" s="422"/>
      <c r="G4" s="422"/>
      <c r="H4" s="422"/>
      <c r="I4" s="422"/>
      <c r="J4" s="3"/>
      <c r="K4" s="3"/>
    </row>
    <row r="5" spans="1:11">
      <c r="A5" s="4"/>
      <c r="C5" s="422" t="s">
        <v>2</v>
      </c>
      <c r="D5" s="422"/>
      <c r="E5" s="422"/>
      <c r="F5" s="422"/>
      <c r="G5" s="422"/>
      <c r="H5" s="422"/>
      <c r="I5" s="422"/>
      <c r="J5" s="3"/>
      <c r="K5" s="3"/>
    </row>
    <row r="6" spans="1:11">
      <c r="A6" s="4"/>
      <c r="C6" s="422" t="s">
        <v>3</v>
      </c>
      <c r="D6" s="422"/>
      <c r="E6" s="422"/>
      <c r="F6" s="422"/>
      <c r="G6" s="422"/>
      <c r="H6" s="422"/>
      <c r="I6" s="422"/>
      <c r="J6" s="3"/>
      <c r="K6" s="3"/>
    </row>
    <row r="7" spans="1:11">
      <c r="A7" s="4"/>
      <c r="B7" s="6" t="s">
        <v>4</v>
      </c>
      <c r="C7" s="423" t="s">
        <v>5</v>
      </c>
      <c r="D7" s="423"/>
      <c r="E7" s="423"/>
      <c r="F7" s="423"/>
      <c r="G7" s="423"/>
      <c r="H7" s="423"/>
      <c r="I7" s="423"/>
      <c r="J7" s="71"/>
    </row>
    <row r="8" spans="1:11">
      <c r="A8" s="2"/>
      <c r="B8" s="2"/>
      <c r="C8" s="2"/>
      <c r="D8" s="2"/>
      <c r="E8" s="2"/>
      <c r="F8" s="2"/>
    </row>
    <row r="9" spans="1:11">
      <c r="A9" s="4"/>
      <c r="B9" s="119"/>
      <c r="C9" s="119"/>
      <c r="D9" s="119"/>
      <c r="E9" s="119"/>
      <c r="F9" s="5"/>
      <c r="G9" s="1"/>
      <c r="H9" s="118"/>
      <c r="I9" s="1"/>
      <c r="J9" s="1"/>
      <c r="K9" s="1"/>
    </row>
    <row r="10" spans="1:11">
      <c r="A10" s="9"/>
      <c r="B10" s="9"/>
      <c r="C10" s="9"/>
      <c r="D10" s="10"/>
      <c r="E10" s="10"/>
      <c r="F10" s="11"/>
      <c r="G10" s="1"/>
      <c r="H10" s="118"/>
      <c r="I10" s="1"/>
      <c r="J10" s="1"/>
      <c r="K10" s="1"/>
    </row>
    <row r="11" spans="1:11">
      <c r="A11" s="120"/>
      <c r="B11" s="421" t="s">
        <v>6</v>
      </c>
      <c r="C11" s="421"/>
      <c r="D11" s="13" t="s">
        <v>129</v>
      </c>
      <c r="E11" s="13" t="s">
        <v>130</v>
      </c>
      <c r="F11" s="14"/>
      <c r="G11" s="421" t="s">
        <v>6</v>
      </c>
      <c r="H11" s="421"/>
      <c r="I11" s="13" t="s">
        <v>129</v>
      </c>
      <c r="J11" s="13" t="s">
        <v>130</v>
      </c>
      <c r="K11" s="15"/>
    </row>
    <row r="12" spans="1:11">
      <c r="A12" s="16"/>
      <c r="B12" s="17"/>
      <c r="C12" s="17"/>
      <c r="D12" s="18"/>
      <c r="E12" s="18"/>
      <c r="F12" s="8"/>
      <c r="G12" s="1"/>
      <c r="H12" s="118"/>
      <c r="I12" s="1"/>
      <c r="J12" s="1"/>
      <c r="K12" s="19"/>
    </row>
    <row r="13" spans="1:11">
      <c r="A13" s="121"/>
      <c r="B13" s="122"/>
      <c r="C13" s="122"/>
      <c r="D13" s="123"/>
      <c r="E13" s="123"/>
      <c r="F13" s="22"/>
      <c r="G13" s="1"/>
      <c r="H13" s="118"/>
      <c r="I13" s="1"/>
      <c r="J13" s="1"/>
      <c r="K13" s="19"/>
    </row>
    <row r="14" spans="1:11">
      <c r="A14" s="27"/>
      <c r="B14" s="426" t="s">
        <v>71</v>
      </c>
      <c r="C14" s="426"/>
      <c r="D14" s="124">
        <f>D16+D26</f>
        <v>50238056.340000004</v>
      </c>
      <c r="E14" s="124">
        <f>E16+E26</f>
        <v>24160707.52</v>
      </c>
      <c r="F14" s="22"/>
      <c r="G14" s="426" t="s">
        <v>72</v>
      </c>
      <c r="H14" s="426"/>
      <c r="I14" s="124">
        <f>I16+I27</f>
        <v>0</v>
      </c>
      <c r="J14" s="124">
        <f>J16+J27</f>
        <v>24705883.489999998</v>
      </c>
      <c r="K14" s="125"/>
    </row>
    <row r="15" spans="1:11">
      <c r="A15" s="24"/>
      <c r="B15" s="29"/>
      <c r="C15" s="55"/>
      <c r="D15" s="126"/>
      <c r="E15" s="126"/>
      <c r="F15" s="22"/>
      <c r="G15" s="29"/>
      <c r="H15" s="29"/>
      <c r="I15" s="126"/>
      <c r="J15" s="126"/>
      <c r="K15" s="125"/>
    </row>
    <row r="16" spans="1:11">
      <c r="A16" s="24"/>
      <c r="B16" s="426" t="s">
        <v>73</v>
      </c>
      <c r="C16" s="426"/>
      <c r="D16" s="124">
        <f>SUM(D18:D24)</f>
        <v>19562071.91</v>
      </c>
      <c r="E16" s="124">
        <f>SUM(E18:E24)</f>
        <v>3987960.3</v>
      </c>
      <c r="F16" s="22"/>
      <c r="G16" s="426" t="s">
        <v>74</v>
      </c>
      <c r="H16" s="426"/>
      <c r="I16" s="124">
        <f>SUM(I18:I25)</f>
        <v>0</v>
      </c>
      <c r="J16" s="124">
        <f>SUM(J18:J25)</f>
        <v>24705883.489999998</v>
      </c>
      <c r="K16" s="125"/>
    </row>
    <row r="17" spans="1:11">
      <c r="A17" s="24"/>
      <c r="B17" s="29"/>
      <c r="C17" s="55"/>
      <c r="D17" s="126"/>
      <c r="E17" s="126"/>
      <c r="F17" s="22"/>
      <c r="G17" s="29"/>
      <c r="H17" s="29"/>
      <c r="I17" s="126"/>
      <c r="J17" s="126"/>
      <c r="K17" s="125"/>
    </row>
    <row r="18" spans="1:11">
      <c r="A18" s="27"/>
      <c r="B18" s="424" t="s">
        <v>75</v>
      </c>
      <c r="C18" s="424"/>
      <c r="D18" s="127">
        <v>0</v>
      </c>
      <c r="E18" s="127">
        <v>3976091.3</v>
      </c>
      <c r="F18" s="22"/>
      <c r="G18" s="424" t="s">
        <v>76</v>
      </c>
      <c r="H18" s="424"/>
      <c r="I18" s="127">
        <v>0</v>
      </c>
      <c r="J18" s="127">
        <v>24705883.489999998</v>
      </c>
      <c r="K18" s="125"/>
    </row>
    <row r="19" spans="1:11">
      <c r="A19" s="27"/>
      <c r="B19" s="424" t="s">
        <v>77</v>
      </c>
      <c r="C19" s="424"/>
      <c r="D19" s="127">
        <v>19562071.91</v>
      </c>
      <c r="E19" s="127">
        <v>0</v>
      </c>
      <c r="F19" s="22"/>
      <c r="G19" s="424" t="s">
        <v>78</v>
      </c>
      <c r="H19" s="424"/>
      <c r="I19" s="127">
        <v>0</v>
      </c>
      <c r="J19" s="127">
        <v>0</v>
      </c>
      <c r="K19" s="125"/>
    </row>
    <row r="20" spans="1:11">
      <c r="A20" s="27"/>
      <c r="B20" s="424" t="s">
        <v>79</v>
      </c>
      <c r="C20" s="424"/>
      <c r="D20" s="127">
        <v>0</v>
      </c>
      <c r="E20" s="127">
        <v>11869</v>
      </c>
      <c r="F20" s="22"/>
      <c r="G20" s="424" t="s">
        <v>80</v>
      </c>
      <c r="H20" s="424"/>
      <c r="I20" s="127">
        <v>0</v>
      </c>
      <c r="J20" s="127">
        <v>0</v>
      </c>
      <c r="K20" s="125"/>
    </row>
    <row r="21" spans="1:11">
      <c r="A21" s="27"/>
      <c r="B21" s="424" t="s">
        <v>81</v>
      </c>
      <c r="C21" s="424"/>
      <c r="D21" s="127">
        <v>0</v>
      </c>
      <c r="E21" s="127">
        <v>0</v>
      </c>
      <c r="F21" s="22"/>
      <c r="G21" s="424" t="s">
        <v>82</v>
      </c>
      <c r="H21" s="424"/>
      <c r="I21" s="127">
        <v>0</v>
      </c>
      <c r="J21" s="127">
        <v>0</v>
      </c>
      <c r="K21" s="125"/>
    </row>
    <row r="22" spans="1:11">
      <c r="A22" s="27"/>
      <c r="B22" s="424" t="s">
        <v>83</v>
      </c>
      <c r="C22" s="424"/>
      <c r="D22" s="127">
        <v>0</v>
      </c>
      <c r="E22" s="127">
        <v>0</v>
      </c>
      <c r="F22" s="22"/>
      <c r="G22" s="424" t="s">
        <v>84</v>
      </c>
      <c r="H22" s="424"/>
      <c r="I22" s="127">
        <v>0</v>
      </c>
      <c r="J22" s="127">
        <v>0</v>
      </c>
      <c r="K22" s="125"/>
    </row>
    <row r="23" spans="1:11">
      <c r="A23" s="27"/>
      <c r="B23" s="424" t="s">
        <v>85</v>
      </c>
      <c r="C23" s="424"/>
      <c r="D23" s="127">
        <v>0</v>
      </c>
      <c r="E23" s="127">
        <v>0</v>
      </c>
      <c r="F23" s="22"/>
      <c r="G23" s="424" t="s">
        <v>86</v>
      </c>
      <c r="H23" s="424"/>
      <c r="I23" s="127">
        <v>0</v>
      </c>
      <c r="J23" s="127">
        <v>0</v>
      </c>
      <c r="K23" s="125"/>
    </row>
    <row r="24" spans="1:11">
      <c r="A24" s="27"/>
      <c r="B24" s="424" t="s">
        <v>87</v>
      </c>
      <c r="C24" s="424"/>
      <c r="D24" s="127">
        <v>0</v>
      </c>
      <c r="E24" s="127">
        <v>0</v>
      </c>
      <c r="F24" s="22"/>
      <c r="G24" s="424" t="s">
        <v>88</v>
      </c>
      <c r="H24" s="424"/>
      <c r="I24" s="127">
        <v>0</v>
      </c>
      <c r="J24" s="127">
        <v>0</v>
      </c>
      <c r="K24" s="125"/>
    </row>
    <row r="25" spans="1:11">
      <c r="A25" s="24"/>
      <c r="B25" s="29"/>
      <c r="C25" s="55"/>
      <c r="D25" s="126"/>
      <c r="E25" s="126"/>
      <c r="F25" s="22"/>
      <c r="G25" s="424" t="s">
        <v>89</v>
      </c>
      <c r="H25" s="424"/>
      <c r="I25" s="127">
        <v>0</v>
      </c>
      <c r="J25" s="127">
        <v>0</v>
      </c>
      <c r="K25" s="125"/>
    </row>
    <row r="26" spans="1:11">
      <c r="A26" s="24"/>
      <c r="B26" s="426" t="s">
        <v>92</v>
      </c>
      <c r="C26" s="426"/>
      <c r="D26" s="124">
        <f>SUM(D28:D36)</f>
        <v>30675984.43</v>
      </c>
      <c r="E26" s="124">
        <f>SUM(E28:E36)</f>
        <v>20172747.219999999</v>
      </c>
      <c r="F26" s="22"/>
      <c r="G26" s="29"/>
      <c r="H26" s="29"/>
      <c r="I26" s="126"/>
      <c r="J26" s="126"/>
      <c r="K26" s="125"/>
    </row>
    <row r="27" spans="1:11">
      <c r="A27" s="24"/>
      <c r="B27" s="29"/>
      <c r="C27" s="55"/>
      <c r="D27" s="126"/>
      <c r="E27" s="126"/>
      <c r="F27" s="22"/>
      <c r="G27" s="427" t="s">
        <v>93</v>
      </c>
      <c r="H27" s="427"/>
      <c r="I27" s="124">
        <f>SUM(I29:I34)</f>
        <v>0</v>
      </c>
      <c r="J27" s="124">
        <f>SUM(J29:J34)</f>
        <v>0</v>
      </c>
      <c r="K27" s="125"/>
    </row>
    <row r="28" spans="1:11">
      <c r="A28" s="27"/>
      <c r="B28" s="424" t="s">
        <v>94</v>
      </c>
      <c r="C28" s="424"/>
      <c r="D28" s="127">
        <v>0</v>
      </c>
      <c r="E28" s="127">
        <v>0</v>
      </c>
      <c r="F28" s="22"/>
      <c r="G28" s="29"/>
      <c r="H28" s="29"/>
      <c r="I28" s="126"/>
      <c r="J28" s="126"/>
      <c r="K28" s="125"/>
    </row>
    <row r="29" spans="1:11">
      <c r="A29" s="27"/>
      <c r="B29" s="424" t="s">
        <v>96</v>
      </c>
      <c r="C29" s="424"/>
      <c r="D29" s="127">
        <v>0</v>
      </c>
      <c r="E29" s="127">
        <v>0</v>
      </c>
      <c r="F29" s="22"/>
      <c r="G29" s="424" t="s">
        <v>95</v>
      </c>
      <c r="H29" s="424"/>
      <c r="I29" s="127">
        <v>0</v>
      </c>
      <c r="J29" s="127">
        <v>0</v>
      </c>
      <c r="K29" s="125"/>
    </row>
    <row r="30" spans="1:11">
      <c r="A30" s="27"/>
      <c r="B30" s="424" t="s">
        <v>98</v>
      </c>
      <c r="C30" s="424"/>
      <c r="D30" s="127">
        <v>0</v>
      </c>
      <c r="E30" s="127">
        <v>8027871.4400000004</v>
      </c>
      <c r="F30" s="22"/>
      <c r="G30" s="424" t="s">
        <v>97</v>
      </c>
      <c r="H30" s="424"/>
      <c r="I30" s="127">
        <v>0</v>
      </c>
      <c r="J30" s="127">
        <v>0</v>
      </c>
      <c r="K30" s="125"/>
    </row>
    <row r="31" spans="1:11">
      <c r="A31" s="27"/>
      <c r="B31" s="424" t="s">
        <v>100</v>
      </c>
      <c r="C31" s="424"/>
      <c r="D31" s="127">
        <v>0</v>
      </c>
      <c r="E31" s="127">
        <v>8988891.1699999999</v>
      </c>
      <c r="F31" s="22"/>
      <c r="G31" s="424" t="s">
        <v>99</v>
      </c>
      <c r="H31" s="424"/>
      <c r="I31" s="127">
        <v>0</v>
      </c>
      <c r="J31" s="127">
        <v>0</v>
      </c>
      <c r="K31" s="125"/>
    </row>
    <row r="32" spans="1:11">
      <c r="A32" s="27"/>
      <c r="B32" s="424" t="s">
        <v>102</v>
      </c>
      <c r="C32" s="424"/>
      <c r="D32" s="127">
        <v>0</v>
      </c>
      <c r="E32" s="127">
        <v>3155984.61</v>
      </c>
      <c r="F32" s="22"/>
      <c r="G32" s="424" t="s">
        <v>101</v>
      </c>
      <c r="H32" s="424"/>
      <c r="I32" s="127">
        <v>0</v>
      </c>
      <c r="J32" s="127">
        <v>0</v>
      </c>
      <c r="K32" s="125"/>
    </row>
    <row r="33" spans="1:11">
      <c r="A33" s="27"/>
      <c r="B33" s="424" t="s">
        <v>104</v>
      </c>
      <c r="C33" s="424"/>
      <c r="D33" s="127">
        <v>30675984.43</v>
      </c>
      <c r="E33" s="127">
        <v>0</v>
      </c>
      <c r="F33" s="22"/>
      <c r="G33" s="424" t="s">
        <v>103</v>
      </c>
      <c r="H33" s="424"/>
      <c r="I33" s="127">
        <v>0</v>
      </c>
      <c r="J33" s="127">
        <v>0</v>
      </c>
      <c r="K33" s="125"/>
    </row>
    <row r="34" spans="1:11">
      <c r="A34" s="27"/>
      <c r="B34" s="424" t="s">
        <v>106</v>
      </c>
      <c r="C34" s="424"/>
      <c r="D34" s="127">
        <v>0</v>
      </c>
      <c r="E34" s="127">
        <v>0</v>
      </c>
      <c r="F34" s="22"/>
      <c r="G34" s="424" t="s">
        <v>105</v>
      </c>
      <c r="H34" s="424"/>
      <c r="I34" s="127">
        <v>0</v>
      </c>
      <c r="J34" s="127">
        <v>0</v>
      </c>
      <c r="K34" s="125"/>
    </row>
    <row r="35" spans="1:11">
      <c r="A35" s="27"/>
      <c r="B35" s="424" t="s">
        <v>107</v>
      </c>
      <c r="C35" s="424"/>
      <c r="D35" s="127">
        <v>0</v>
      </c>
      <c r="E35" s="127">
        <v>0</v>
      </c>
      <c r="F35" s="22"/>
      <c r="G35" s="29"/>
      <c r="H35" s="29"/>
      <c r="I35" s="128"/>
      <c r="J35" s="128"/>
      <c r="K35" s="125"/>
    </row>
    <row r="36" spans="1:11">
      <c r="A36" s="27"/>
      <c r="B36" s="424" t="s">
        <v>109</v>
      </c>
      <c r="C36" s="424"/>
      <c r="D36" s="127">
        <v>0</v>
      </c>
      <c r="E36" s="127">
        <v>0</v>
      </c>
      <c r="F36" s="22"/>
      <c r="G36" s="426" t="s">
        <v>112</v>
      </c>
      <c r="H36" s="426"/>
      <c r="I36" s="124">
        <f>I38+I44+I52</f>
        <v>24228200.170000002</v>
      </c>
      <c r="J36" s="124">
        <f>J38+J44+J52</f>
        <v>25599665.5</v>
      </c>
      <c r="K36" s="125"/>
    </row>
    <row r="37" spans="1:11">
      <c r="A37" s="24"/>
      <c r="B37" s="29"/>
      <c r="C37" s="55"/>
      <c r="D37" s="129"/>
      <c r="E37" s="129"/>
      <c r="F37" s="22"/>
      <c r="G37" s="29"/>
      <c r="H37" s="29"/>
      <c r="I37" s="126"/>
      <c r="J37" s="126"/>
      <c r="K37" s="125"/>
    </row>
    <row r="38" spans="1:11">
      <c r="A38" s="27"/>
      <c r="B38" s="1"/>
      <c r="C38" s="1"/>
      <c r="D38" s="1"/>
      <c r="E38" s="1"/>
      <c r="F38" s="22"/>
      <c r="G38" s="426" t="s">
        <v>114</v>
      </c>
      <c r="H38" s="426"/>
      <c r="I38" s="124">
        <f>SUM(I40:I42)</f>
        <v>0</v>
      </c>
      <c r="J38" s="124">
        <f>SUM(J40:J42)</f>
        <v>0</v>
      </c>
      <c r="K38" s="125"/>
    </row>
    <row r="39" spans="1:11">
      <c r="A39" s="24"/>
      <c r="B39" s="1"/>
      <c r="C39" s="1"/>
      <c r="D39" s="1"/>
      <c r="E39" s="1"/>
      <c r="F39" s="22"/>
      <c r="G39" s="29"/>
      <c r="H39" s="29"/>
      <c r="I39" s="126"/>
      <c r="J39" s="126"/>
      <c r="K39" s="125"/>
    </row>
    <row r="40" spans="1:11">
      <c r="A40" s="27"/>
      <c r="B40" s="1"/>
      <c r="C40" s="1"/>
      <c r="D40" s="1"/>
      <c r="E40" s="1"/>
      <c r="F40" s="22"/>
      <c r="G40" s="424" t="s">
        <v>41</v>
      </c>
      <c r="H40" s="424"/>
      <c r="I40" s="127">
        <v>0</v>
      </c>
      <c r="J40" s="127">
        <v>0</v>
      </c>
      <c r="K40" s="125"/>
    </row>
    <row r="41" spans="1:11">
      <c r="A41" s="24"/>
      <c r="B41" s="1"/>
      <c r="C41" s="1"/>
      <c r="D41" s="1"/>
      <c r="E41" s="1"/>
      <c r="F41" s="22"/>
      <c r="G41" s="424" t="s">
        <v>115</v>
      </c>
      <c r="H41" s="424"/>
      <c r="I41" s="127">
        <v>0</v>
      </c>
      <c r="J41" s="127">
        <v>0</v>
      </c>
      <c r="K41" s="125"/>
    </row>
    <row r="42" spans="1:11">
      <c r="A42" s="27"/>
      <c r="B42" s="1"/>
      <c r="C42" s="1"/>
      <c r="D42" s="1"/>
      <c r="E42" s="1"/>
      <c r="F42" s="22"/>
      <c r="G42" s="424" t="s">
        <v>116</v>
      </c>
      <c r="H42" s="424"/>
      <c r="I42" s="127">
        <v>0</v>
      </c>
      <c r="J42" s="127">
        <v>0</v>
      </c>
      <c r="K42" s="125"/>
    </row>
    <row r="43" spans="1:11">
      <c r="A43" s="27"/>
      <c r="B43" s="1"/>
      <c r="C43" s="1"/>
      <c r="D43" s="1"/>
      <c r="E43" s="1"/>
      <c r="F43" s="22"/>
      <c r="G43" s="29"/>
      <c r="H43" s="29"/>
      <c r="I43" s="126"/>
      <c r="J43" s="126"/>
      <c r="K43" s="125"/>
    </row>
    <row r="44" spans="1:11">
      <c r="A44" s="27"/>
      <c r="B44" s="1"/>
      <c r="C44" s="1"/>
      <c r="D44" s="1"/>
      <c r="E44" s="1"/>
      <c r="F44" s="22"/>
      <c r="G44" s="426" t="s">
        <v>117</v>
      </c>
      <c r="H44" s="426"/>
      <c r="I44" s="124">
        <f>SUM(I46:I50)</f>
        <v>24228200.170000002</v>
      </c>
      <c r="J44" s="124">
        <f>SUM(J46:J50)</f>
        <v>25599665.5</v>
      </c>
      <c r="K44" s="125"/>
    </row>
    <row r="45" spans="1:11">
      <c r="A45" s="27"/>
      <c r="B45" s="1"/>
      <c r="C45" s="1"/>
      <c r="D45" s="1"/>
      <c r="E45" s="1"/>
      <c r="F45" s="22"/>
      <c r="G45" s="29"/>
      <c r="H45" s="29"/>
      <c r="I45" s="126"/>
      <c r="J45" s="126"/>
      <c r="K45" s="125"/>
    </row>
    <row r="46" spans="1:11">
      <c r="A46" s="27"/>
      <c r="B46" s="1"/>
      <c r="C46" s="1"/>
      <c r="D46" s="1"/>
      <c r="E46" s="1"/>
      <c r="F46" s="22"/>
      <c r="G46" s="424" t="s">
        <v>118</v>
      </c>
      <c r="H46" s="424"/>
      <c r="I46" s="127">
        <v>0</v>
      </c>
      <c r="J46" s="127">
        <v>25599665.5</v>
      </c>
      <c r="K46" s="125"/>
    </row>
    <row r="47" spans="1:11">
      <c r="A47" s="27"/>
      <c r="B47" s="1"/>
      <c r="C47" s="1"/>
      <c r="D47" s="1"/>
      <c r="E47" s="1"/>
      <c r="F47" s="22"/>
      <c r="G47" s="424" t="s">
        <v>119</v>
      </c>
      <c r="H47" s="424"/>
      <c r="I47" s="127">
        <v>24228200.170000002</v>
      </c>
      <c r="J47" s="127">
        <v>0</v>
      </c>
      <c r="K47" s="125"/>
    </row>
    <row r="48" spans="1:11">
      <c r="A48" s="27"/>
      <c r="B48" s="1"/>
      <c r="C48" s="1"/>
      <c r="D48" s="1"/>
      <c r="E48" s="1"/>
      <c r="F48" s="22"/>
      <c r="G48" s="424" t="s">
        <v>120</v>
      </c>
      <c r="H48" s="424"/>
      <c r="I48" s="127">
        <v>0</v>
      </c>
      <c r="J48" s="127">
        <v>0</v>
      </c>
      <c r="K48" s="125"/>
    </row>
    <row r="49" spans="1:11">
      <c r="A49" s="27"/>
      <c r="B49" s="1"/>
      <c r="C49" s="1"/>
      <c r="D49" s="1"/>
      <c r="E49" s="1"/>
      <c r="F49" s="22"/>
      <c r="G49" s="424" t="s">
        <v>121</v>
      </c>
      <c r="H49" s="424"/>
      <c r="I49" s="127">
        <v>0</v>
      </c>
      <c r="J49" s="127">
        <v>0</v>
      </c>
      <c r="K49" s="125"/>
    </row>
    <row r="50" spans="1:11">
      <c r="A50" s="24"/>
      <c r="B50" s="1"/>
      <c r="C50" s="1"/>
      <c r="D50" s="1"/>
      <c r="E50" s="1"/>
      <c r="F50" s="22"/>
      <c r="G50" s="424" t="s">
        <v>122</v>
      </c>
      <c r="H50" s="424"/>
      <c r="I50" s="127">
        <v>0</v>
      </c>
      <c r="J50" s="127">
        <v>0</v>
      </c>
      <c r="K50" s="125"/>
    </row>
    <row r="51" spans="1:11">
      <c r="A51" s="27"/>
      <c r="B51" s="1"/>
      <c r="C51" s="1"/>
      <c r="D51" s="1"/>
      <c r="E51" s="1"/>
      <c r="F51" s="22"/>
      <c r="G51" s="29"/>
      <c r="H51" s="29"/>
      <c r="I51" s="126"/>
      <c r="J51" s="126"/>
      <c r="K51" s="125"/>
    </row>
    <row r="52" spans="1:11">
      <c r="A52" s="24"/>
      <c r="B52" s="1"/>
      <c r="C52" s="1"/>
      <c r="D52" s="1"/>
      <c r="E52" s="1"/>
      <c r="F52" s="22"/>
      <c r="G52" s="446" t="s">
        <v>131</v>
      </c>
      <c r="H52" s="446"/>
      <c r="I52" s="124">
        <f>SUM(I54:I55)</f>
        <v>0</v>
      </c>
      <c r="J52" s="124">
        <f>SUM(J54:J55)</f>
        <v>0</v>
      </c>
      <c r="K52" s="125"/>
    </row>
    <row r="53" spans="1:11">
      <c r="A53" s="27"/>
      <c r="B53" s="1"/>
      <c r="C53" s="1"/>
      <c r="D53" s="1"/>
      <c r="E53" s="1"/>
      <c r="F53" s="22"/>
      <c r="G53" s="29"/>
      <c r="H53" s="29"/>
      <c r="I53" s="126"/>
      <c r="J53" s="126"/>
      <c r="K53" s="125"/>
    </row>
    <row r="54" spans="1:11">
      <c r="A54" s="27"/>
      <c r="B54" s="1"/>
      <c r="C54" s="1"/>
      <c r="D54" s="1"/>
      <c r="E54" s="1"/>
      <c r="F54" s="22"/>
      <c r="G54" s="424" t="s">
        <v>124</v>
      </c>
      <c r="H54" s="424"/>
      <c r="I54" s="127">
        <v>0</v>
      </c>
      <c r="J54" s="127">
        <v>0</v>
      </c>
      <c r="K54" s="125"/>
    </row>
    <row r="55" spans="1:11">
      <c r="A55" s="130"/>
      <c r="B55" s="41"/>
      <c r="C55" s="41"/>
      <c r="D55" s="41"/>
      <c r="E55" s="41"/>
      <c r="F55" s="131"/>
      <c r="G55" s="447" t="s">
        <v>125</v>
      </c>
      <c r="H55" s="447"/>
      <c r="I55" s="132">
        <v>0</v>
      </c>
      <c r="J55" s="132">
        <v>0</v>
      </c>
      <c r="K55" s="133"/>
    </row>
    <row r="56" spans="1:11">
      <c r="A56" s="134"/>
      <c r="B56" s="41"/>
      <c r="C56" s="45"/>
      <c r="D56" s="46"/>
      <c r="E56" s="47"/>
      <c r="F56" s="47"/>
      <c r="G56" s="41"/>
      <c r="H56" s="135"/>
      <c r="I56" s="46"/>
      <c r="J56" s="47"/>
      <c r="K56" s="47"/>
    </row>
    <row r="57" spans="1:11">
      <c r="A57" s="1"/>
      <c r="C57" s="30"/>
      <c r="D57" s="50"/>
      <c r="E57" s="51"/>
      <c r="F57" s="51"/>
      <c r="H57" s="136"/>
      <c r="I57" s="50"/>
      <c r="J57" s="51"/>
      <c r="K57" s="51"/>
    </row>
    <row r="58" spans="1:11">
      <c r="B58" s="430" t="s">
        <v>62</v>
      </c>
      <c r="C58" s="430"/>
      <c r="D58" s="430"/>
      <c r="E58" s="430"/>
      <c r="F58" s="430"/>
      <c r="G58" s="430"/>
      <c r="H58" s="430"/>
      <c r="I58" s="430"/>
      <c r="J58" s="430"/>
    </row>
    <row r="59" spans="1:11">
      <c r="B59" s="30"/>
      <c r="C59" s="50"/>
      <c r="D59" s="51"/>
      <c r="E59" s="51"/>
      <c r="G59" s="52"/>
      <c r="H59" s="137"/>
      <c r="I59" s="51"/>
      <c r="J59" s="51"/>
    </row>
    <row r="60" spans="1:11">
      <c r="B60" s="30"/>
      <c r="C60" s="431"/>
      <c r="D60" s="431"/>
      <c r="E60" s="51"/>
      <c r="G60" s="432"/>
      <c r="H60" s="432"/>
      <c r="I60" s="51"/>
      <c r="J60" s="51"/>
    </row>
    <row r="61" spans="1:11">
      <c r="B61" s="54"/>
      <c r="C61" s="433" t="s">
        <v>132</v>
      </c>
      <c r="D61" s="433"/>
      <c r="E61" s="51"/>
      <c r="F61" s="51"/>
      <c r="G61" s="433" t="s">
        <v>64</v>
      </c>
      <c r="H61" s="433"/>
      <c r="I61" s="55"/>
      <c r="J61" s="51"/>
    </row>
    <row r="62" spans="1:11">
      <c r="B62" s="56"/>
      <c r="C62" s="428" t="s">
        <v>65</v>
      </c>
      <c r="D62" s="428"/>
      <c r="E62" s="57"/>
      <c r="F62" s="57"/>
      <c r="G62" s="428" t="s">
        <v>66</v>
      </c>
      <c r="H62" s="428"/>
      <c r="I62" s="55"/>
      <c r="J62" s="51"/>
    </row>
  </sheetData>
  <mergeCells count="64">
    <mergeCell ref="C62:D62"/>
    <mergeCell ref="G62:H62"/>
    <mergeCell ref="G55:H55"/>
    <mergeCell ref="B58:J58"/>
    <mergeCell ref="C60:D60"/>
    <mergeCell ref="G60:H60"/>
    <mergeCell ref="C61:D61"/>
    <mergeCell ref="G61:H61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8" workbookViewId="0">
      <selection activeCell="J16" sqref="J16"/>
    </sheetView>
  </sheetViews>
  <sheetFormatPr baseColWidth="10" defaultRowHeight="15"/>
  <cols>
    <col min="1" max="1" width="2.42578125" customWidth="1"/>
    <col min="2" max="2" width="8" customWidth="1"/>
    <col min="3" max="3" width="54.140625" customWidth="1"/>
    <col min="4" max="8" width="17" customWidth="1"/>
    <col min="9" max="9" width="2.7109375" customWidth="1"/>
  </cols>
  <sheetData>
    <row r="1" spans="1:10">
      <c r="A1" s="138"/>
      <c r="B1" s="139"/>
      <c r="C1" s="449" t="s">
        <v>133</v>
      </c>
      <c r="D1" s="449"/>
      <c r="E1" s="449"/>
      <c r="F1" s="449"/>
      <c r="G1" s="449"/>
      <c r="H1" s="139"/>
      <c r="I1" s="139"/>
      <c r="J1" s="58"/>
    </row>
    <row r="2" spans="1:10">
      <c r="A2" s="138"/>
      <c r="B2" s="139"/>
      <c r="C2" s="449" t="s">
        <v>134</v>
      </c>
      <c r="D2" s="449"/>
      <c r="E2" s="449"/>
      <c r="F2" s="449"/>
      <c r="G2" s="449"/>
      <c r="H2" s="139"/>
      <c r="I2" s="139"/>
      <c r="J2" s="58"/>
    </row>
    <row r="3" spans="1:10">
      <c r="A3" s="138"/>
      <c r="B3" s="139"/>
      <c r="C3" s="449" t="s">
        <v>3</v>
      </c>
      <c r="D3" s="449"/>
      <c r="E3" s="449"/>
      <c r="F3" s="449"/>
      <c r="G3" s="449"/>
      <c r="H3" s="139"/>
      <c r="I3" s="139"/>
      <c r="J3" s="58"/>
    </row>
    <row r="4" spans="1:10">
      <c r="A4" s="140"/>
      <c r="B4" s="141" t="s">
        <v>4</v>
      </c>
      <c r="C4" s="450" t="s">
        <v>135</v>
      </c>
      <c r="D4" s="450"/>
      <c r="E4" s="450"/>
      <c r="F4" s="450"/>
      <c r="G4" s="450"/>
      <c r="H4" s="450"/>
      <c r="I4" s="450"/>
      <c r="J4" s="450"/>
    </row>
    <row r="5" spans="1:10">
      <c r="A5" s="451"/>
      <c r="B5" s="451"/>
      <c r="C5" s="451"/>
      <c r="D5" s="451"/>
      <c r="E5" s="451"/>
      <c r="F5" s="451"/>
      <c r="G5" s="451"/>
      <c r="H5" s="451"/>
      <c r="I5" s="451"/>
      <c r="J5" s="138"/>
    </row>
    <row r="6" spans="1:10">
      <c r="A6" s="451"/>
      <c r="B6" s="451"/>
      <c r="C6" s="451"/>
      <c r="D6" s="451"/>
      <c r="E6" s="451"/>
      <c r="F6" s="451"/>
      <c r="G6" s="451"/>
      <c r="H6" s="451"/>
      <c r="I6" s="451"/>
      <c r="J6" s="138"/>
    </row>
    <row r="7" spans="1:10" ht="25.5">
      <c r="A7" s="142"/>
      <c r="B7" s="452" t="s">
        <v>6</v>
      </c>
      <c r="C7" s="452"/>
      <c r="D7" s="143" t="s">
        <v>136</v>
      </c>
      <c r="E7" s="143" t="s">
        <v>137</v>
      </c>
      <c r="F7" s="144" t="s">
        <v>138</v>
      </c>
      <c r="G7" s="144" t="s">
        <v>139</v>
      </c>
      <c r="H7" s="144" t="s">
        <v>140</v>
      </c>
      <c r="I7" s="145"/>
      <c r="J7" s="146"/>
    </row>
    <row r="8" spans="1:10">
      <c r="A8" s="147"/>
      <c r="B8" s="453"/>
      <c r="C8" s="453"/>
      <c r="D8" s="148">
        <v>1</v>
      </c>
      <c r="E8" s="148">
        <v>2</v>
      </c>
      <c r="F8" s="149">
        <v>3</v>
      </c>
      <c r="G8" s="149" t="s">
        <v>141</v>
      </c>
      <c r="H8" s="149" t="s">
        <v>142</v>
      </c>
      <c r="I8" s="150"/>
      <c r="J8" s="146"/>
    </row>
    <row r="9" spans="1:10">
      <c r="A9" s="454"/>
      <c r="B9" s="451"/>
      <c r="C9" s="451"/>
      <c r="D9" s="451"/>
      <c r="E9" s="451"/>
      <c r="F9" s="451"/>
      <c r="G9" s="451"/>
      <c r="H9" s="451"/>
      <c r="I9" s="455"/>
      <c r="J9" s="138"/>
    </row>
    <row r="10" spans="1:10">
      <c r="A10" s="456"/>
      <c r="B10" s="457"/>
      <c r="C10" s="457"/>
      <c r="D10" s="457"/>
      <c r="E10" s="457"/>
      <c r="F10" s="457"/>
      <c r="G10" s="457"/>
      <c r="H10" s="457"/>
      <c r="I10" s="458"/>
      <c r="J10" s="58"/>
    </row>
    <row r="11" spans="1:10">
      <c r="A11" s="151"/>
      <c r="B11" s="459" t="s">
        <v>71</v>
      </c>
      <c r="C11" s="459"/>
      <c r="D11" s="152">
        <f>+D13+D23</f>
        <v>272091625</v>
      </c>
      <c r="E11" s="152">
        <f t="shared" ref="E11:H11" si="0">+E13+E23</f>
        <v>6367436348</v>
      </c>
      <c r="F11" s="152">
        <f t="shared" si="0"/>
        <v>6393513697</v>
      </c>
      <c r="G11" s="152">
        <f t="shared" si="0"/>
        <v>246014276</v>
      </c>
      <c r="H11" s="152">
        <f t="shared" si="0"/>
        <v>-26077349</v>
      </c>
      <c r="I11" s="153"/>
      <c r="J11" s="58"/>
    </row>
    <row r="12" spans="1:10">
      <c r="A12" s="151"/>
      <c r="B12" s="154"/>
      <c r="C12" s="154"/>
      <c r="D12" s="152"/>
      <c r="E12" s="152"/>
      <c r="F12" s="152"/>
      <c r="G12" s="152"/>
      <c r="H12" s="152"/>
      <c r="I12" s="153"/>
      <c r="J12" s="58"/>
    </row>
    <row r="13" spans="1:10">
      <c r="A13" s="155"/>
      <c r="B13" s="460" t="s">
        <v>73</v>
      </c>
      <c r="C13" s="460"/>
      <c r="D13" s="156">
        <f>SUM(D15:D21)</f>
        <v>55707909</v>
      </c>
      <c r="E13" s="156">
        <f>SUM(E15:E21)</f>
        <v>6317905020</v>
      </c>
      <c r="F13" s="156">
        <f>SUM(F15:F21)</f>
        <v>6333479132</v>
      </c>
      <c r="G13" s="156">
        <f>D13+E13-F13</f>
        <v>40133797</v>
      </c>
      <c r="H13" s="156">
        <f>G13-D13</f>
        <v>-15574112</v>
      </c>
      <c r="I13" s="157"/>
      <c r="J13" s="58"/>
    </row>
    <row r="14" spans="1:10">
      <c r="A14" s="158"/>
      <c r="B14" s="159"/>
      <c r="C14" s="159"/>
      <c r="D14" s="160"/>
      <c r="E14" s="160"/>
      <c r="F14" s="160"/>
      <c r="G14" s="160"/>
      <c r="H14" s="160"/>
      <c r="I14" s="161"/>
      <c r="J14" s="58"/>
    </row>
    <row r="15" spans="1:10">
      <c r="A15" s="158"/>
      <c r="B15" s="448" t="s">
        <v>75</v>
      </c>
      <c r="C15" s="448"/>
      <c r="D15" s="162">
        <v>1947945</v>
      </c>
      <c r="E15" s="162">
        <v>3255276351</v>
      </c>
      <c r="F15" s="162">
        <v>3251300260</v>
      </c>
      <c r="G15" s="163">
        <f>D15+E15-F15</f>
        <v>5924036</v>
      </c>
      <c r="H15" s="163">
        <f>G15-D15</f>
        <v>3976091</v>
      </c>
      <c r="I15" s="161"/>
      <c r="J15" s="58"/>
    </row>
    <row r="16" spans="1:10">
      <c r="A16" s="158"/>
      <c r="B16" s="448" t="s">
        <v>77</v>
      </c>
      <c r="C16" s="448"/>
      <c r="D16" s="162">
        <v>53759964</v>
      </c>
      <c r="E16" s="162">
        <v>3061310513</v>
      </c>
      <c r="F16" s="162">
        <v>3080872585</v>
      </c>
      <c r="G16" s="163">
        <f t="shared" ref="G16:G21" si="1">D16+E16-F16</f>
        <v>34197892</v>
      </c>
      <c r="H16" s="163">
        <f t="shared" ref="H16:H21" si="2">G16-D16</f>
        <v>-19562072</v>
      </c>
      <c r="I16" s="161"/>
      <c r="J16" s="58"/>
    </row>
    <row r="17" spans="1:10">
      <c r="A17" s="158"/>
      <c r="B17" s="448" t="s">
        <v>79</v>
      </c>
      <c r="C17" s="448"/>
      <c r="D17" s="162">
        <v>0</v>
      </c>
      <c r="E17" s="162">
        <v>1318156</v>
      </c>
      <c r="F17" s="162">
        <v>1306287</v>
      </c>
      <c r="G17" s="163">
        <f t="shared" si="1"/>
        <v>11869</v>
      </c>
      <c r="H17" s="163">
        <f t="shared" si="2"/>
        <v>11869</v>
      </c>
      <c r="I17" s="161"/>
      <c r="J17" s="58"/>
    </row>
    <row r="18" spans="1:10">
      <c r="A18" s="158"/>
      <c r="B18" s="448" t="s">
        <v>81</v>
      </c>
      <c r="C18" s="448"/>
      <c r="D18" s="162">
        <v>0</v>
      </c>
      <c r="E18" s="162">
        <v>0</v>
      </c>
      <c r="F18" s="162">
        <v>0</v>
      </c>
      <c r="G18" s="163">
        <f t="shared" si="1"/>
        <v>0</v>
      </c>
      <c r="H18" s="163">
        <f t="shared" si="2"/>
        <v>0</v>
      </c>
      <c r="I18" s="161"/>
      <c r="J18" s="58"/>
    </row>
    <row r="19" spans="1:10">
      <c r="A19" s="158"/>
      <c r="B19" s="448" t="s">
        <v>83</v>
      </c>
      <c r="C19" s="448"/>
      <c r="D19" s="162">
        <v>0</v>
      </c>
      <c r="E19" s="162">
        <v>0</v>
      </c>
      <c r="F19" s="162">
        <v>0</v>
      </c>
      <c r="G19" s="163">
        <f t="shared" si="1"/>
        <v>0</v>
      </c>
      <c r="H19" s="163">
        <f t="shared" si="2"/>
        <v>0</v>
      </c>
      <c r="I19" s="161"/>
      <c r="J19" s="58"/>
    </row>
    <row r="20" spans="1:10">
      <c r="A20" s="158"/>
      <c r="B20" s="448" t="s">
        <v>85</v>
      </c>
      <c r="C20" s="448"/>
      <c r="D20" s="162">
        <v>0</v>
      </c>
      <c r="E20" s="162">
        <v>0</v>
      </c>
      <c r="F20" s="162">
        <v>0</v>
      </c>
      <c r="G20" s="163">
        <f t="shared" si="1"/>
        <v>0</v>
      </c>
      <c r="H20" s="163">
        <f t="shared" si="2"/>
        <v>0</v>
      </c>
      <c r="I20" s="161"/>
      <c r="J20" s="58"/>
    </row>
    <row r="21" spans="1:10">
      <c r="A21" s="158"/>
      <c r="B21" s="448" t="s">
        <v>87</v>
      </c>
      <c r="C21" s="448"/>
      <c r="D21" s="162">
        <v>0</v>
      </c>
      <c r="E21" s="162">
        <v>0</v>
      </c>
      <c r="F21" s="162">
        <v>0</v>
      </c>
      <c r="G21" s="163">
        <f t="shared" si="1"/>
        <v>0</v>
      </c>
      <c r="H21" s="163">
        <f t="shared" si="2"/>
        <v>0</v>
      </c>
      <c r="I21" s="161"/>
      <c r="J21" s="58"/>
    </row>
    <row r="22" spans="1:10">
      <c r="A22" s="158"/>
      <c r="B22" s="164"/>
      <c r="C22" s="164"/>
      <c r="D22" s="165"/>
      <c r="E22" s="165"/>
      <c r="F22" s="165"/>
      <c r="G22" s="165"/>
      <c r="H22" s="165"/>
      <c r="I22" s="161"/>
      <c r="J22" s="58"/>
    </row>
    <row r="23" spans="1:10">
      <c r="A23" s="155"/>
      <c r="B23" s="460" t="s">
        <v>92</v>
      </c>
      <c r="C23" s="460"/>
      <c r="D23" s="156">
        <f>SUM(D25:D33)</f>
        <v>216383716</v>
      </c>
      <c r="E23" s="156">
        <f>SUM(E25:E33)</f>
        <v>49531328</v>
      </c>
      <c r="F23" s="156">
        <f>SUM(F25:F33)</f>
        <v>60034565</v>
      </c>
      <c r="G23" s="156">
        <f>D23+E23-F23</f>
        <v>205880479</v>
      </c>
      <c r="H23" s="156">
        <f>G23-D23</f>
        <v>-10503237</v>
      </c>
      <c r="I23" s="157"/>
      <c r="J23" s="58"/>
    </row>
    <row r="24" spans="1:10">
      <c r="A24" s="158"/>
      <c r="B24" s="159"/>
      <c r="C24" s="164"/>
      <c r="D24" s="160"/>
      <c r="E24" s="160"/>
      <c r="F24" s="160"/>
      <c r="G24" s="160"/>
      <c r="H24" s="160"/>
      <c r="I24" s="161"/>
      <c r="J24" s="58"/>
    </row>
    <row r="25" spans="1:10">
      <c r="A25" s="158"/>
      <c r="B25" s="448" t="s">
        <v>94</v>
      </c>
      <c r="C25" s="448"/>
      <c r="D25" s="162">
        <v>0</v>
      </c>
      <c r="E25" s="162">
        <v>0</v>
      </c>
      <c r="F25" s="162">
        <v>0</v>
      </c>
      <c r="G25" s="163">
        <f>D25+E25-F25</f>
        <v>0</v>
      </c>
      <c r="H25" s="163">
        <f>G25-D25</f>
        <v>0</v>
      </c>
      <c r="I25" s="161"/>
      <c r="J25" s="58"/>
    </row>
    <row r="26" spans="1:10">
      <c r="A26" s="158"/>
      <c r="B26" s="448" t="s">
        <v>96</v>
      </c>
      <c r="C26" s="448"/>
      <c r="D26" s="162">
        <v>0</v>
      </c>
      <c r="E26" s="162">
        <v>0</v>
      </c>
      <c r="F26" s="162">
        <v>0</v>
      </c>
      <c r="G26" s="163">
        <f t="shared" ref="G26:G33" si="3">D26+E26-F26</f>
        <v>0</v>
      </c>
      <c r="H26" s="163">
        <f t="shared" ref="H26:H33" si="4">G26-D26</f>
        <v>0</v>
      </c>
      <c r="I26" s="161"/>
      <c r="J26" s="58"/>
    </row>
    <row r="27" spans="1:10">
      <c r="A27" s="158"/>
      <c r="B27" s="448" t="s">
        <v>98</v>
      </c>
      <c r="C27" s="448"/>
      <c r="D27" s="162">
        <v>114324394</v>
      </c>
      <c r="E27" s="162">
        <v>13775864</v>
      </c>
      <c r="F27" s="162">
        <v>5747993</v>
      </c>
      <c r="G27" s="163">
        <f t="shared" si="3"/>
        <v>122352265</v>
      </c>
      <c r="H27" s="163">
        <f t="shared" si="4"/>
        <v>8027871</v>
      </c>
      <c r="I27" s="161"/>
      <c r="J27" s="58"/>
    </row>
    <row r="28" spans="1:10">
      <c r="A28" s="158"/>
      <c r="B28" s="448" t="s">
        <v>143</v>
      </c>
      <c r="C28" s="448"/>
      <c r="D28" s="162">
        <v>101875210</v>
      </c>
      <c r="E28" s="162">
        <v>32599479</v>
      </c>
      <c r="F28" s="162">
        <v>23610588</v>
      </c>
      <c r="G28" s="163">
        <f t="shared" si="3"/>
        <v>110864101</v>
      </c>
      <c r="H28" s="163">
        <f t="shared" si="4"/>
        <v>8988891</v>
      </c>
      <c r="I28" s="161"/>
      <c r="J28" s="58"/>
    </row>
    <row r="29" spans="1:10">
      <c r="A29" s="158"/>
      <c r="B29" s="448" t="s">
        <v>102</v>
      </c>
      <c r="C29" s="448"/>
      <c r="D29" s="162">
        <v>184112</v>
      </c>
      <c r="E29" s="162">
        <v>3155985</v>
      </c>
      <c r="F29" s="162">
        <v>0</v>
      </c>
      <c r="G29" s="163">
        <f t="shared" si="3"/>
        <v>3340097</v>
      </c>
      <c r="H29" s="163">
        <f t="shared" si="4"/>
        <v>3155985</v>
      </c>
      <c r="I29" s="161"/>
      <c r="J29" s="58"/>
    </row>
    <row r="30" spans="1:10">
      <c r="A30" s="158"/>
      <c r="B30" s="448" t="s">
        <v>104</v>
      </c>
      <c r="C30" s="448"/>
      <c r="D30" s="162">
        <v>0</v>
      </c>
      <c r="E30" s="162">
        <v>0</v>
      </c>
      <c r="F30" s="162">
        <v>30675984</v>
      </c>
      <c r="G30" s="163">
        <f t="shared" si="3"/>
        <v>-30675984</v>
      </c>
      <c r="H30" s="163">
        <f t="shared" si="4"/>
        <v>-30675984</v>
      </c>
      <c r="I30" s="161"/>
      <c r="J30" s="58"/>
    </row>
    <row r="31" spans="1:10">
      <c r="A31" s="158"/>
      <c r="B31" s="448" t="s">
        <v>106</v>
      </c>
      <c r="C31" s="448"/>
      <c r="D31" s="162">
        <v>0</v>
      </c>
      <c r="E31" s="162">
        <v>0</v>
      </c>
      <c r="F31" s="162">
        <v>0</v>
      </c>
      <c r="G31" s="163">
        <f t="shared" si="3"/>
        <v>0</v>
      </c>
      <c r="H31" s="163">
        <f t="shared" si="4"/>
        <v>0</v>
      </c>
      <c r="I31" s="161"/>
      <c r="J31" s="58"/>
    </row>
    <row r="32" spans="1:10">
      <c r="A32" s="158"/>
      <c r="B32" s="448" t="s">
        <v>107</v>
      </c>
      <c r="C32" s="448"/>
      <c r="D32" s="162">
        <v>0</v>
      </c>
      <c r="E32" s="162">
        <v>0</v>
      </c>
      <c r="F32" s="162">
        <v>0</v>
      </c>
      <c r="G32" s="163">
        <f t="shared" si="3"/>
        <v>0</v>
      </c>
      <c r="H32" s="163">
        <f t="shared" si="4"/>
        <v>0</v>
      </c>
      <c r="I32" s="161"/>
      <c r="J32" s="58"/>
    </row>
    <row r="33" spans="1:10">
      <c r="A33" s="158"/>
      <c r="B33" s="448" t="s">
        <v>109</v>
      </c>
      <c r="C33" s="448"/>
      <c r="D33" s="162">
        <v>0</v>
      </c>
      <c r="E33" s="162">
        <v>0</v>
      </c>
      <c r="F33" s="162">
        <v>0</v>
      </c>
      <c r="G33" s="163">
        <f t="shared" si="3"/>
        <v>0</v>
      </c>
      <c r="H33" s="163">
        <f t="shared" si="4"/>
        <v>0</v>
      </c>
      <c r="I33" s="161"/>
      <c r="J33" s="58"/>
    </row>
    <row r="34" spans="1:10">
      <c r="A34" s="158"/>
      <c r="B34" s="164"/>
      <c r="C34" s="164"/>
      <c r="D34" s="165"/>
      <c r="E34" s="160"/>
      <c r="F34" s="160"/>
      <c r="G34" s="160"/>
      <c r="H34" s="160"/>
      <c r="I34" s="161"/>
      <c r="J34" s="58"/>
    </row>
    <row r="35" spans="1:10">
      <c r="A35" s="151"/>
      <c r="B35" s="459"/>
      <c r="C35" s="459"/>
      <c r="D35" s="156"/>
      <c r="E35" s="156"/>
      <c r="F35" s="156"/>
      <c r="G35" s="156"/>
      <c r="H35" s="156"/>
      <c r="I35" s="153"/>
      <c r="J35" s="58"/>
    </row>
    <row r="36" spans="1:10">
      <c r="A36" s="462"/>
      <c r="B36" s="463"/>
      <c r="C36" s="463"/>
      <c r="D36" s="463"/>
      <c r="E36" s="463"/>
      <c r="F36" s="463"/>
      <c r="G36" s="463"/>
      <c r="H36" s="463"/>
      <c r="I36" s="464"/>
      <c r="J36" s="58"/>
    </row>
    <row r="37" spans="1:10">
      <c r="A37" s="60"/>
      <c r="B37" s="166"/>
      <c r="C37" s="167"/>
      <c r="D37" s="168"/>
      <c r="E37" s="60"/>
      <c r="F37" s="60"/>
      <c r="G37" s="60"/>
      <c r="H37" s="60"/>
      <c r="I37" s="60"/>
      <c r="J37" s="58"/>
    </row>
    <row r="38" spans="1:10">
      <c r="A38" s="138"/>
      <c r="B38" s="465" t="s">
        <v>62</v>
      </c>
      <c r="C38" s="465"/>
      <c r="D38" s="465"/>
      <c r="E38" s="465"/>
      <c r="F38" s="465"/>
      <c r="G38" s="465"/>
      <c r="H38" s="465"/>
      <c r="I38" s="169"/>
      <c r="J38" s="169"/>
    </row>
    <row r="39" spans="1:10">
      <c r="A39" s="138"/>
      <c r="B39" s="169"/>
      <c r="C39" s="170"/>
      <c r="D39" s="171"/>
      <c r="E39" s="171"/>
      <c r="F39" s="138"/>
      <c r="G39" s="172"/>
      <c r="H39" s="170"/>
      <c r="I39" s="171"/>
      <c r="J39" s="171"/>
    </row>
    <row r="40" spans="1:10">
      <c r="A40" s="138"/>
      <c r="B40" s="466"/>
      <c r="C40" s="466"/>
      <c r="D40" s="171"/>
      <c r="E40" s="467"/>
      <c r="F40" s="467"/>
      <c r="G40" s="467"/>
      <c r="H40" s="467"/>
      <c r="I40" s="171"/>
      <c r="J40" s="171"/>
    </row>
    <row r="41" spans="1:10">
      <c r="A41" s="138"/>
      <c r="B41" s="468" t="s">
        <v>144</v>
      </c>
      <c r="C41" s="468"/>
      <c r="D41" s="173"/>
      <c r="E41" s="468" t="s">
        <v>145</v>
      </c>
      <c r="F41" s="468"/>
      <c r="G41" s="468"/>
      <c r="H41" s="468"/>
      <c r="I41" s="174"/>
      <c r="J41" s="138"/>
    </row>
    <row r="42" spans="1:10">
      <c r="A42" s="138"/>
      <c r="B42" s="461" t="s">
        <v>146</v>
      </c>
      <c r="C42" s="461"/>
      <c r="D42" s="175"/>
      <c r="E42" s="461" t="s">
        <v>147</v>
      </c>
      <c r="F42" s="461"/>
      <c r="G42" s="461"/>
      <c r="H42" s="461"/>
      <c r="I42" s="174"/>
      <c r="J42" s="138"/>
    </row>
  </sheetData>
  <mergeCells count="37">
    <mergeCell ref="B42:C42"/>
    <mergeCell ref="E42:H42"/>
    <mergeCell ref="B30:C30"/>
    <mergeCell ref="B31:C31"/>
    <mergeCell ref="B32:C32"/>
    <mergeCell ref="B33:C33"/>
    <mergeCell ref="B35:C35"/>
    <mergeCell ref="A36:I36"/>
    <mergeCell ref="B38:H38"/>
    <mergeCell ref="B40:C40"/>
    <mergeCell ref="E40:H40"/>
    <mergeCell ref="B41:C41"/>
    <mergeCell ref="E41:H41"/>
    <mergeCell ref="B29:C29"/>
    <mergeCell ref="B16:C16"/>
    <mergeCell ref="B17:C17"/>
    <mergeCell ref="B18:C18"/>
    <mergeCell ref="B19:C19"/>
    <mergeCell ref="B20:C20"/>
    <mergeCell ref="B21:C21"/>
    <mergeCell ref="B23:C23"/>
    <mergeCell ref="B25:C25"/>
    <mergeCell ref="B26:C26"/>
    <mergeCell ref="B27:C27"/>
    <mergeCell ref="B28:C28"/>
    <mergeCell ref="B15:C15"/>
    <mergeCell ref="C1:G1"/>
    <mergeCell ref="C2:G2"/>
    <mergeCell ref="C3:G3"/>
    <mergeCell ref="C4:J4"/>
    <mergeCell ref="A5:I5"/>
    <mergeCell ref="A6:I6"/>
    <mergeCell ref="B7:C8"/>
    <mergeCell ref="A9:I9"/>
    <mergeCell ref="A10:I10"/>
    <mergeCell ref="B11:C11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6" workbookViewId="0">
      <selection activeCell="F17" sqref="F17"/>
    </sheetView>
  </sheetViews>
  <sheetFormatPr baseColWidth="10" defaultRowHeight="15"/>
  <cols>
    <col min="1" max="1" width="4.28515625" customWidth="1"/>
    <col min="2" max="2" width="5.42578125" customWidth="1"/>
    <col min="3" max="3" width="26.85546875" customWidth="1"/>
    <col min="6" max="9" width="15.42578125" customWidth="1"/>
    <col min="10" max="10" width="3.42578125" customWidth="1"/>
  </cols>
  <sheetData>
    <row r="1" spans="1:10">
      <c r="A1" s="176"/>
      <c r="B1" s="177"/>
      <c r="C1" s="178"/>
      <c r="D1" s="179"/>
      <c r="E1" s="179"/>
      <c r="F1" s="179"/>
      <c r="G1" s="179"/>
      <c r="H1" s="179"/>
      <c r="I1" s="179"/>
      <c r="J1" s="179"/>
    </row>
    <row r="2" spans="1:10">
      <c r="A2" s="180"/>
      <c r="B2" s="181"/>
      <c r="C2" s="180"/>
      <c r="D2" s="180"/>
      <c r="E2" s="180"/>
      <c r="F2" s="180"/>
      <c r="G2" s="180"/>
      <c r="H2" s="180"/>
      <c r="I2" s="180"/>
      <c r="J2" s="180"/>
    </row>
    <row r="3" spans="1:10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>
      <c r="A4" s="182"/>
      <c r="B4" s="183"/>
      <c r="C4" s="470" t="s">
        <v>0</v>
      </c>
      <c r="D4" s="470"/>
      <c r="E4" s="470"/>
      <c r="F4" s="470"/>
      <c r="G4" s="470"/>
      <c r="H4" s="470"/>
      <c r="I4" s="183"/>
      <c r="J4" s="183"/>
    </row>
    <row r="5" spans="1:10">
      <c r="A5" s="182"/>
      <c r="B5" s="183"/>
      <c r="C5" s="470" t="s">
        <v>148</v>
      </c>
      <c r="D5" s="470"/>
      <c r="E5" s="470"/>
      <c r="F5" s="470"/>
      <c r="G5" s="470"/>
      <c r="H5" s="470"/>
      <c r="I5" s="183"/>
      <c r="J5" s="183"/>
    </row>
    <row r="6" spans="1:10">
      <c r="A6" s="182"/>
      <c r="B6" s="183"/>
      <c r="C6" s="470" t="s">
        <v>134</v>
      </c>
      <c r="D6" s="470"/>
      <c r="E6" s="470"/>
      <c r="F6" s="470"/>
      <c r="G6" s="470"/>
      <c r="H6" s="470"/>
      <c r="I6" s="183"/>
      <c r="J6" s="183"/>
    </row>
    <row r="7" spans="1:10">
      <c r="A7" s="182"/>
      <c r="B7" s="183"/>
      <c r="C7" s="470" t="s">
        <v>3</v>
      </c>
      <c r="D7" s="470"/>
      <c r="E7" s="470"/>
      <c r="F7" s="470"/>
      <c r="G7" s="470"/>
      <c r="H7" s="470"/>
      <c r="I7" s="183"/>
      <c r="J7" s="183"/>
    </row>
    <row r="8" spans="1:10">
      <c r="A8" s="184"/>
      <c r="B8" s="185" t="s">
        <v>4</v>
      </c>
      <c r="C8" s="450" t="s">
        <v>135</v>
      </c>
      <c r="D8" s="450"/>
      <c r="E8" s="450"/>
      <c r="F8" s="450"/>
      <c r="G8" s="450"/>
      <c r="H8" s="450"/>
      <c r="I8" s="450"/>
      <c r="J8" s="450"/>
    </row>
    <row r="9" spans="1:10">
      <c r="A9" s="186"/>
      <c r="B9" s="469"/>
      <c r="C9" s="469"/>
      <c r="D9" s="469"/>
      <c r="E9" s="469"/>
      <c r="F9" s="469"/>
      <c r="G9" s="469"/>
      <c r="H9" s="469"/>
      <c r="I9" s="469"/>
      <c r="J9" s="469"/>
    </row>
    <row r="10" spans="1:10">
      <c r="A10" s="186"/>
      <c r="B10" s="469"/>
      <c r="C10" s="469"/>
      <c r="D10" s="469"/>
      <c r="E10" s="469"/>
      <c r="F10" s="469"/>
      <c r="G10" s="469"/>
      <c r="H10" s="469"/>
      <c r="I10" s="469"/>
      <c r="J10" s="469"/>
    </row>
    <row r="11" spans="1:10" ht="38.25">
      <c r="A11" s="187"/>
      <c r="B11" s="472" t="s">
        <v>149</v>
      </c>
      <c r="C11" s="472"/>
      <c r="D11" s="472"/>
      <c r="E11" s="188"/>
      <c r="F11" s="189" t="s">
        <v>150</v>
      </c>
      <c r="G11" s="189" t="s">
        <v>151</v>
      </c>
      <c r="H11" s="188" t="s">
        <v>152</v>
      </c>
      <c r="I11" s="188" t="s">
        <v>153</v>
      </c>
      <c r="J11" s="190"/>
    </row>
    <row r="12" spans="1:10">
      <c r="A12" s="191"/>
      <c r="B12" s="469"/>
      <c r="C12" s="469"/>
      <c r="D12" s="469"/>
      <c r="E12" s="469"/>
      <c r="F12" s="469"/>
      <c r="G12" s="469"/>
      <c r="H12" s="469"/>
      <c r="I12" s="469"/>
      <c r="J12" s="473"/>
    </row>
    <row r="13" spans="1:10">
      <c r="A13" s="192"/>
      <c r="B13" s="474"/>
      <c r="C13" s="474"/>
      <c r="D13" s="474"/>
      <c r="E13" s="474"/>
      <c r="F13" s="474"/>
      <c r="G13" s="474"/>
      <c r="H13" s="474"/>
      <c r="I13" s="474"/>
      <c r="J13" s="475"/>
    </row>
    <row r="14" spans="1:10">
      <c r="A14" s="192"/>
      <c r="B14" s="476" t="s">
        <v>154</v>
      </c>
      <c r="C14" s="476"/>
      <c r="D14" s="476"/>
      <c r="E14" s="193"/>
      <c r="F14" s="193"/>
      <c r="G14" s="193"/>
      <c r="H14" s="193"/>
      <c r="I14" s="193"/>
      <c r="J14" s="194"/>
    </row>
    <row r="15" spans="1:10">
      <c r="A15" s="195"/>
      <c r="B15" s="477" t="s">
        <v>155</v>
      </c>
      <c r="C15" s="477"/>
      <c r="D15" s="477"/>
      <c r="E15" s="196"/>
      <c r="F15" s="196"/>
      <c r="G15" s="196"/>
      <c r="H15" s="196"/>
      <c r="I15" s="196"/>
      <c r="J15" s="197"/>
    </row>
    <row r="16" spans="1:10">
      <c r="A16" s="195"/>
      <c r="B16" s="476" t="s">
        <v>156</v>
      </c>
      <c r="C16" s="476"/>
      <c r="D16" s="476"/>
      <c r="E16" s="196"/>
      <c r="F16" s="198"/>
      <c r="G16" s="198"/>
      <c r="H16" s="199">
        <f>SUM(H17:H19)</f>
        <v>0</v>
      </c>
      <c r="I16" s="199">
        <f>SUM(I17:I19)</f>
        <v>0</v>
      </c>
      <c r="J16" s="200"/>
    </row>
    <row r="17" spans="1:10">
      <c r="A17" s="201"/>
      <c r="B17" s="202"/>
      <c r="C17" s="471" t="s">
        <v>157</v>
      </c>
      <c r="D17" s="471"/>
      <c r="E17" s="196"/>
      <c r="F17" s="203"/>
      <c r="G17" s="203"/>
      <c r="H17" s="204">
        <v>0</v>
      </c>
      <c r="I17" s="204">
        <v>0</v>
      </c>
      <c r="J17" s="205"/>
    </row>
    <row r="18" spans="1:10">
      <c r="A18" s="201"/>
      <c r="B18" s="202"/>
      <c r="C18" s="471" t="s">
        <v>158</v>
      </c>
      <c r="D18" s="471"/>
      <c r="E18" s="196"/>
      <c r="F18" s="203"/>
      <c r="G18" s="203"/>
      <c r="H18" s="204">
        <v>0</v>
      </c>
      <c r="I18" s="204">
        <v>0</v>
      </c>
      <c r="J18" s="205"/>
    </row>
    <row r="19" spans="1:10">
      <c r="A19" s="201"/>
      <c r="B19" s="202"/>
      <c r="C19" s="471" t="s">
        <v>159</v>
      </c>
      <c r="D19" s="471"/>
      <c r="E19" s="196"/>
      <c r="F19" s="203"/>
      <c r="G19" s="203"/>
      <c r="H19" s="204">
        <v>0</v>
      </c>
      <c r="I19" s="204">
        <v>0</v>
      </c>
      <c r="J19" s="205"/>
    </row>
    <row r="20" spans="1:10">
      <c r="A20" s="201"/>
      <c r="B20" s="202"/>
      <c r="C20" s="202"/>
      <c r="D20" s="206"/>
      <c r="E20" s="196"/>
      <c r="F20" s="207"/>
      <c r="G20" s="207"/>
      <c r="H20" s="208"/>
      <c r="I20" s="208"/>
      <c r="J20" s="205"/>
    </row>
    <row r="21" spans="1:10">
      <c r="A21" s="195"/>
      <c r="B21" s="476" t="s">
        <v>160</v>
      </c>
      <c r="C21" s="476"/>
      <c r="D21" s="476"/>
      <c r="E21" s="196"/>
      <c r="F21" s="198"/>
      <c r="G21" s="198"/>
      <c r="H21" s="199">
        <f>SUM(H22:H25)</f>
        <v>0</v>
      </c>
      <c r="I21" s="199">
        <f>SUM(I22:I25)</f>
        <v>0</v>
      </c>
      <c r="J21" s="200"/>
    </row>
    <row r="22" spans="1:10">
      <c r="A22" s="201"/>
      <c r="B22" s="202"/>
      <c r="C22" s="471" t="s">
        <v>161</v>
      </c>
      <c r="D22" s="471"/>
      <c r="E22" s="196"/>
      <c r="F22" s="203"/>
      <c r="G22" s="203"/>
      <c r="H22" s="204">
        <v>0</v>
      </c>
      <c r="I22" s="204">
        <v>0</v>
      </c>
      <c r="J22" s="205"/>
    </row>
    <row r="23" spans="1:10">
      <c r="A23" s="201"/>
      <c r="B23" s="202"/>
      <c r="C23" s="471" t="s">
        <v>162</v>
      </c>
      <c r="D23" s="471"/>
      <c r="E23" s="196"/>
      <c r="F23" s="203"/>
      <c r="G23" s="203"/>
      <c r="H23" s="204">
        <v>0</v>
      </c>
      <c r="I23" s="204">
        <v>0</v>
      </c>
      <c r="J23" s="205"/>
    </row>
    <row r="24" spans="1:10">
      <c r="A24" s="201"/>
      <c r="B24" s="202"/>
      <c r="C24" s="471" t="s">
        <v>158</v>
      </c>
      <c r="D24" s="471"/>
      <c r="E24" s="196"/>
      <c r="F24" s="203"/>
      <c r="G24" s="203"/>
      <c r="H24" s="204">
        <v>0</v>
      </c>
      <c r="I24" s="204">
        <v>0</v>
      </c>
      <c r="J24" s="205"/>
    </row>
    <row r="25" spans="1:10">
      <c r="A25" s="201"/>
      <c r="B25" s="181"/>
      <c r="C25" s="471" t="s">
        <v>159</v>
      </c>
      <c r="D25" s="471"/>
      <c r="E25" s="196"/>
      <c r="F25" s="203"/>
      <c r="G25" s="203"/>
      <c r="H25" s="209">
        <v>0</v>
      </c>
      <c r="I25" s="209">
        <v>0</v>
      </c>
      <c r="J25" s="205"/>
    </row>
    <row r="26" spans="1:10">
      <c r="A26" s="201"/>
      <c r="B26" s="202"/>
      <c r="C26" s="202"/>
      <c r="D26" s="206"/>
      <c r="E26" s="196"/>
      <c r="F26" s="210"/>
      <c r="G26" s="210"/>
      <c r="H26" s="211"/>
      <c r="I26" s="211"/>
      <c r="J26" s="205"/>
    </row>
    <row r="27" spans="1:10">
      <c r="A27" s="212"/>
      <c r="B27" s="478" t="s">
        <v>163</v>
      </c>
      <c r="C27" s="478"/>
      <c r="D27" s="478"/>
      <c r="E27" s="213"/>
      <c r="F27" s="214"/>
      <c r="G27" s="214"/>
      <c r="H27" s="215">
        <f>H16+H21</f>
        <v>0</v>
      </c>
      <c r="I27" s="215">
        <f>I16+I21</f>
        <v>0</v>
      </c>
      <c r="J27" s="216"/>
    </row>
    <row r="28" spans="1:10">
      <c r="A28" s="195"/>
      <c r="B28" s="202"/>
      <c r="C28" s="202"/>
      <c r="D28" s="217"/>
      <c r="E28" s="196"/>
      <c r="F28" s="210"/>
      <c r="G28" s="210"/>
      <c r="H28" s="211"/>
      <c r="I28" s="211"/>
      <c r="J28" s="200"/>
    </row>
    <row r="29" spans="1:10">
      <c r="A29" s="195"/>
      <c r="B29" s="477" t="s">
        <v>164</v>
      </c>
      <c r="C29" s="477"/>
      <c r="D29" s="477"/>
      <c r="E29" s="196"/>
      <c r="F29" s="210"/>
      <c r="G29" s="210"/>
      <c r="H29" s="211"/>
      <c r="I29" s="211"/>
      <c r="J29" s="200"/>
    </row>
    <row r="30" spans="1:10">
      <c r="A30" s="195"/>
      <c r="B30" s="476" t="s">
        <v>156</v>
      </c>
      <c r="C30" s="476"/>
      <c r="D30" s="476"/>
      <c r="E30" s="196"/>
      <c r="F30" s="198"/>
      <c r="G30" s="198"/>
      <c r="H30" s="199">
        <f>SUM(H31:H33)</f>
        <v>0</v>
      </c>
      <c r="I30" s="199">
        <f>SUM(I31:I33)</f>
        <v>0</v>
      </c>
      <c r="J30" s="200"/>
    </row>
    <row r="31" spans="1:10">
      <c r="A31" s="201"/>
      <c r="B31" s="202"/>
      <c r="C31" s="471" t="s">
        <v>157</v>
      </c>
      <c r="D31" s="471"/>
      <c r="E31" s="196"/>
      <c r="F31" s="203"/>
      <c r="G31" s="203"/>
      <c r="H31" s="204">
        <v>0</v>
      </c>
      <c r="I31" s="204">
        <v>0</v>
      </c>
      <c r="J31" s="205"/>
    </row>
    <row r="32" spans="1:10">
      <c r="A32" s="201"/>
      <c r="B32" s="181"/>
      <c r="C32" s="471" t="s">
        <v>158</v>
      </c>
      <c r="D32" s="471"/>
      <c r="E32" s="181"/>
      <c r="F32" s="218"/>
      <c r="G32" s="218"/>
      <c r="H32" s="204">
        <v>0</v>
      </c>
      <c r="I32" s="204">
        <v>0</v>
      </c>
      <c r="J32" s="205"/>
    </row>
    <row r="33" spans="1:10">
      <c r="A33" s="201"/>
      <c r="B33" s="181"/>
      <c r="C33" s="471" t="s">
        <v>159</v>
      </c>
      <c r="D33" s="471"/>
      <c r="E33" s="181"/>
      <c r="F33" s="218"/>
      <c r="G33" s="218"/>
      <c r="H33" s="204">
        <v>0</v>
      </c>
      <c r="I33" s="204">
        <v>0</v>
      </c>
      <c r="J33" s="205"/>
    </row>
    <row r="34" spans="1:10">
      <c r="A34" s="201"/>
      <c r="B34" s="202"/>
      <c r="C34" s="202"/>
      <c r="D34" s="206"/>
      <c r="E34" s="196"/>
      <c r="F34" s="210"/>
      <c r="G34" s="210"/>
      <c r="H34" s="211"/>
      <c r="I34" s="211"/>
      <c r="J34" s="205"/>
    </row>
    <row r="35" spans="1:10">
      <c r="A35" s="195"/>
      <c r="B35" s="476" t="s">
        <v>160</v>
      </c>
      <c r="C35" s="476"/>
      <c r="D35" s="476"/>
      <c r="E35" s="196"/>
      <c r="F35" s="198"/>
      <c r="G35" s="198"/>
      <c r="H35" s="199">
        <f>SUM(H36:H39)</f>
        <v>0</v>
      </c>
      <c r="I35" s="199">
        <f>SUM(I36:I39)</f>
        <v>0</v>
      </c>
      <c r="J35" s="200"/>
    </row>
    <row r="36" spans="1:10">
      <c r="A36" s="201"/>
      <c r="B36" s="202"/>
      <c r="C36" s="471" t="s">
        <v>161</v>
      </c>
      <c r="D36" s="471"/>
      <c r="E36" s="196"/>
      <c r="F36" s="203"/>
      <c r="G36" s="203"/>
      <c r="H36" s="204">
        <v>0</v>
      </c>
      <c r="I36" s="204">
        <v>0</v>
      </c>
      <c r="J36" s="205"/>
    </row>
    <row r="37" spans="1:10">
      <c r="A37" s="201"/>
      <c r="B37" s="202"/>
      <c r="C37" s="471" t="s">
        <v>162</v>
      </c>
      <c r="D37" s="471"/>
      <c r="E37" s="196"/>
      <c r="F37" s="203"/>
      <c r="G37" s="203"/>
      <c r="H37" s="204">
        <v>0</v>
      </c>
      <c r="I37" s="204">
        <v>0</v>
      </c>
      <c r="J37" s="205"/>
    </row>
    <row r="38" spans="1:10">
      <c r="A38" s="201"/>
      <c r="B38" s="202"/>
      <c r="C38" s="471" t="s">
        <v>158</v>
      </c>
      <c r="D38" s="471"/>
      <c r="E38" s="196"/>
      <c r="F38" s="203"/>
      <c r="G38" s="203"/>
      <c r="H38" s="204">
        <v>0</v>
      </c>
      <c r="I38" s="204">
        <v>0</v>
      </c>
      <c r="J38" s="205"/>
    </row>
    <row r="39" spans="1:10">
      <c r="A39" s="201"/>
      <c r="B39" s="196"/>
      <c r="C39" s="471" t="s">
        <v>159</v>
      </c>
      <c r="D39" s="471"/>
      <c r="E39" s="196"/>
      <c r="F39" s="203"/>
      <c r="G39" s="203"/>
      <c r="H39" s="204">
        <v>0</v>
      </c>
      <c r="I39" s="204">
        <v>0</v>
      </c>
      <c r="J39" s="205"/>
    </row>
    <row r="40" spans="1:10">
      <c r="A40" s="201"/>
      <c r="B40" s="196"/>
      <c r="C40" s="196"/>
      <c r="D40" s="206"/>
      <c r="E40" s="196"/>
      <c r="F40" s="210"/>
      <c r="G40" s="210"/>
      <c r="H40" s="211"/>
      <c r="I40" s="211"/>
      <c r="J40" s="205"/>
    </row>
    <row r="41" spans="1:10">
      <c r="A41" s="212"/>
      <c r="B41" s="478" t="s">
        <v>165</v>
      </c>
      <c r="C41" s="478"/>
      <c r="D41" s="478"/>
      <c r="E41" s="213"/>
      <c r="F41" s="219"/>
      <c r="G41" s="219"/>
      <c r="H41" s="215">
        <f>+H30+H35</f>
        <v>0</v>
      </c>
      <c r="I41" s="215">
        <f>+I30+I35</f>
        <v>0</v>
      </c>
      <c r="J41" s="216"/>
    </row>
    <row r="42" spans="1:10">
      <c r="A42" s="201"/>
      <c r="B42" s="202"/>
      <c r="C42" s="202"/>
      <c r="D42" s="206"/>
      <c r="E42" s="196"/>
      <c r="F42" s="210"/>
      <c r="G42" s="210"/>
      <c r="H42" s="211"/>
      <c r="I42" s="211"/>
      <c r="J42" s="205"/>
    </row>
    <row r="43" spans="1:10">
      <c r="A43" s="201"/>
      <c r="B43" s="476" t="s">
        <v>166</v>
      </c>
      <c r="C43" s="476"/>
      <c r="D43" s="476"/>
      <c r="E43" s="196"/>
      <c r="F43" s="203"/>
      <c r="G43" s="203"/>
      <c r="H43" s="220">
        <v>0</v>
      </c>
      <c r="I43" s="220">
        <v>0</v>
      </c>
      <c r="J43" s="205"/>
    </row>
    <row r="44" spans="1:10">
      <c r="A44" s="201"/>
      <c r="B44" s="202"/>
      <c r="C44" s="202"/>
      <c r="D44" s="206"/>
      <c r="E44" s="196"/>
      <c r="F44" s="210"/>
      <c r="G44" s="210"/>
      <c r="H44" s="211"/>
      <c r="I44" s="211"/>
      <c r="J44" s="205"/>
    </row>
    <row r="45" spans="1:10">
      <c r="A45" s="221"/>
      <c r="B45" s="479" t="s">
        <v>167</v>
      </c>
      <c r="C45" s="479"/>
      <c r="D45" s="479"/>
      <c r="E45" s="222"/>
      <c r="F45" s="223"/>
      <c r="G45" s="223"/>
      <c r="H45" s="224">
        <f>H27+H41+H43</f>
        <v>0</v>
      </c>
      <c r="I45" s="224">
        <f>I27+I41+I43</f>
        <v>0</v>
      </c>
      <c r="J45" s="225"/>
    </row>
    <row r="46" spans="1:10">
      <c r="A46" s="182"/>
      <c r="B46" s="477"/>
      <c r="C46" s="477"/>
      <c r="D46" s="477"/>
      <c r="E46" s="477"/>
      <c r="F46" s="477"/>
      <c r="G46" s="477"/>
      <c r="H46" s="477"/>
      <c r="I46" s="477"/>
      <c r="J46" s="477"/>
    </row>
    <row r="47" spans="1:10">
      <c r="A47" s="182"/>
      <c r="B47" s="226"/>
      <c r="C47" s="226"/>
      <c r="D47" s="227"/>
      <c r="E47" s="228"/>
      <c r="F47" s="227"/>
      <c r="G47" s="228"/>
      <c r="H47" s="228"/>
      <c r="I47" s="228"/>
      <c r="J47" s="182"/>
    </row>
    <row r="48" spans="1:10">
      <c r="A48" s="180"/>
      <c r="B48" s="471" t="s">
        <v>62</v>
      </c>
      <c r="C48" s="471"/>
      <c r="D48" s="471"/>
      <c r="E48" s="471"/>
      <c r="F48" s="471"/>
      <c r="G48" s="471"/>
      <c r="H48" s="471"/>
      <c r="I48" s="471"/>
      <c r="J48" s="471"/>
    </row>
    <row r="49" spans="1:10">
      <c r="A49" s="180"/>
      <c r="B49" s="206"/>
      <c r="C49" s="229"/>
      <c r="D49" s="230"/>
      <c r="E49" s="230"/>
      <c r="F49" s="180"/>
      <c r="G49" s="231"/>
      <c r="H49" s="229"/>
      <c r="I49" s="230"/>
      <c r="J49" s="230"/>
    </row>
    <row r="50" spans="1:10">
      <c r="A50" s="180"/>
      <c r="B50" s="206"/>
      <c r="C50" s="480"/>
      <c r="D50" s="480"/>
      <c r="E50" s="230"/>
      <c r="F50" s="180"/>
      <c r="G50" s="481"/>
      <c r="H50" s="481"/>
      <c r="I50" s="230"/>
      <c r="J50" s="230"/>
    </row>
    <row r="51" spans="1:10">
      <c r="A51" s="180"/>
      <c r="B51" s="211"/>
      <c r="C51" s="468" t="s">
        <v>168</v>
      </c>
      <c r="D51" s="468"/>
      <c r="E51" s="230"/>
      <c r="F51" s="230"/>
      <c r="G51" s="468" t="s">
        <v>145</v>
      </c>
      <c r="H51" s="468"/>
      <c r="I51" s="196"/>
      <c r="J51" s="230"/>
    </row>
    <row r="52" spans="1:10">
      <c r="A52" s="180"/>
      <c r="B52" s="232"/>
      <c r="C52" s="461" t="s">
        <v>146</v>
      </c>
      <c r="D52" s="461"/>
      <c r="E52" s="233"/>
      <c r="F52" s="233"/>
      <c r="G52" s="461" t="s">
        <v>147</v>
      </c>
      <c r="H52" s="461"/>
      <c r="I52" s="196"/>
      <c r="J52" s="230"/>
    </row>
  </sheetData>
  <mergeCells count="43">
    <mergeCell ref="C52:D52"/>
    <mergeCell ref="G52:H52"/>
    <mergeCell ref="C38:D38"/>
    <mergeCell ref="C39:D39"/>
    <mergeCell ref="B41:D41"/>
    <mergeCell ref="B43:D43"/>
    <mergeCell ref="B45:D45"/>
    <mergeCell ref="B46:J46"/>
    <mergeCell ref="B48:J48"/>
    <mergeCell ref="C50:D50"/>
    <mergeCell ref="G50:H50"/>
    <mergeCell ref="C51:D51"/>
    <mergeCell ref="G51:H51"/>
    <mergeCell ref="C37:D37"/>
    <mergeCell ref="C23:D23"/>
    <mergeCell ref="C24:D24"/>
    <mergeCell ref="C25:D25"/>
    <mergeCell ref="B27:D27"/>
    <mergeCell ref="B29:D29"/>
    <mergeCell ref="B30:D30"/>
    <mergeCell ref="C31:D31"/>
    <mergeCell ref="C32:D32"/>
    <mergeCell ref="C33:D33"/>
    <mergeCell ref="B35:D35"/>
    <mergeCell ref="C36:D36"/>
    <mergeCell ref="C22:D22"/>
    <mergeCell ref="B10:J10"/>
    <mergeCell ref="B11:D11"/>
    <mergeCell ref="B12:J12"/>
    <mergeCell ref="B13:J13"/>
    <mergeCell ref="B14:D14"/>
    <mergeCell ref="B15:D15"/>
    <mergeCell ref="B16:D16"/>
    <mergeCell ref="C17:D17"/>
    <mergeCell ref="C18:D18"/>
    <mergeCell ref="C19:D19"/>
    <mergeCell ref="B21:D21"/>
    <mergeCell ref="B9:J9"/>
    <mergeCell ref="C4:H4"/>
    <mergeCell ref="C5:H5"/>
    <mergeCell ref="C6:H6"/>
    <mergeCell ref="C7:H7"/>
    <mergeCell ref="C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31" workbookViewId="0">
      <selection activeCell="H22" sqref="H22"/>
    </sheetView>
  </sheetViews>
  <sheetFormatPr baseColWidth="10" defaultRowHeight="15"/>
  <cols>
    <col min="1" max="1" width="6.28515625" customWidth="1"/>
    <col min="2" max="2" width="23.28515625" customWidth="1"/>
    <col min="4" max="4" width="24.140625" customWidth="1"/>
    <col min="5" max="5" width="22.140625" customWidth="1"/>
    <col min="6" max="6" width="20.5703125" customWidth="1"/>
    <col min="7" max="7" width="21.42578125" customWidth="1"/>
    <col min="8" max="8" width="18.5703125" customWidth="1"/>
    <col min="9" max="9" width="5.140625" customWidth="1"/>
  </cols>
  <sheetData>
    <row r="1" spans="1:10">
      <c r="A1" s="178"/>
      <c r="B1" s="234"/>
      <c r="C1" s="178"/>
      <c r="D1" s="482"/>
      <c r="E1" s="482"/>
      <c r="F1" s="483"/>
      <c r="G1" s="483"/>
      <c r="H1" s="483"/>
      <c r="I1" s="483"/>
      <c r="J1" s="58"/>
    </row>
    <row r="2" spans="1:10">
      <c r="A2" s="138"/>
      <c r="B2" s="159"/>
      <c r="C2" s="138"/>
      <c r="D2" s="138"/>
      <c r="E2" s="138"/>
      <c r="F2" s="138"/>
      <c r="G2" s="138"/>
      <c r="H2" s="138"/>
      <c r="I2" s="138"/>
      <c r="J2" s="138"/>
    </row>
    <row r="3" spans="1:10">
      <c r="A3" s="138"/>
      <c r="B3" s="139"/>
      <c r="C3" s="449" t="s">
        <v>0</v>
      </c>
      <c r="D3" s="449"/>
      <c r="E3" s="449"/>
      <c r="F3" s="449"/>
      <c r="G3" s="449"/>
      <c r="H3" s="139"/>
      <c r="I3" s="139"/>
      <c r="J3" s="138"/>
    </row>
    <row r="4" spans="1:10">
      <c r="A4" s="235"/>
      <c r="B4" s="139"/>
      <c r="C4" s="449" t="s">
        <v>169</v>
      </c>
      <c r="D4" s="449"/>
      <c r="E4" s="449"/>
      <c r="F4" s="449"/>
      <c r="G4" s="449"/>
      <c r="H4" s="139"/>
      <c r="I4" s="139"/>
      <c r="J4" s="58"/>
    </row>
    <row r="5" spans="1:10">
      <c r="A5" s="235"/>
      <c r="B5" s="139"/>
      <c r="C5" s="449" t="s">
        <v>134</v>
      </c>
      <c r="D5" s="449"/>
      <c r="E5" s="449"/>
      <c r="F5" s="449"/>
      <c r="G5" s="449"/>
      <c r="H5" s="139"/>
      <c r="I5" s="139"/>
      <c r="J5" s="58"/>
    </row>
    <row r="6" spans="1:10">
      <c r="A6" s="235"/>
      <c r="B6" s="139"/>
      <c r="C6" s="449" t="s">
        <v>170</v>
      </c>
      <c r="D6" s="449"/>
      <c r="E6" s="449"/>
      <c r="F6" s="449"/>
      <c r="G6" s="449"/>
      <c r="H6" s="139"/>
      <c r="I6" s="139"/>
      <c r="J6" s="58"/>
    </row>
    <row r="7" spans="1:10">
      <c r="A7" s="140"/>
      <c r="B7" s="141"/>
      <c r="C7" s="484"/>
      <c r="D7" s="484"/>
      <c r="E7" s="484"/>
      <c r="F7" s="484"/>
      <c r="G7" s="484"/>
      <c r="H7" s="484"/>
      <c r="I7" s="484"/>
      <c r="J7" s="138"/>
    </row>
    <row r="8" spans="1:10">
      <c r="A8" s="140"/>
      <c r="B8" s="141" t="s">
        <v>4</v>
      </c>
      <c r="C8" s="450" t="s">
        <v>171</v>
      </c>
      <c r="D8" s="450"/>
      <c r="E8" s="450"/>
      <c r="F8" s="450"/>
      <c r="G8" s="450"/>
      <c r="H8" s="450"/>
      <c r="I8" s="450"/>
      <c r="J8" s="450"/>
    </row>
    <row r="9" spans="1:10">
      <c r="A9" s="140"/>
      <c r="B9" s="140"/>
      <c r="C9" s="140" t="s">
        <v>172</v>
      </c>
      <c r="D9" s="140"/>
      <c r="E9" s="140"/>
      <c r="F9" s="140"/>
      <c r="G9" s="140"/>
      <c r="H9" s="140"/>
      <c r="I9" s="140"/>
      <c r="J9" s="58"/>
    </row>
    <row r="10" spans="1:10">
      <c r="A10" s="140"/>
      <c r="B10" s="140"/>
      <c r="C10" s="140"/>
      <c r="D10" s="140"/>
      <c r="E10" s="140"/>
      <c r="F10" s="140"/>
      <c r="G10" s="140"/>
      <c r="H10" s="140"/>
      <c r="I10" s="140"/>
      <c r="J10" s="138"/>
    </row>
    <row r="11" spans="1:10" ht="63.75">
      <c r="A11" s="236"/>
      <c r="B11" s="485" t="s">
        <v>6</v>
      </c>
      <c r="C11" s="485"/>
      <c r="D11" s="237" t="s">
        <v>114</v>
      </c>
      <c r="E11" s="237" t="s">
        <v>173</v>
      </c>
      <c r="F11" s="237" t="s">
        <v>174</v>
      </c>
      <c r="G11" s="237" t="s">
        <v>175</v>
      </c>
      <c r="H11" s="237" t="s">
        <v>176</v>
      </c>
      <c r="I11" s="238"/>
      <c r="J11" s="138"/>
    </row>
    <row r="12" spans="1:10">
      <c r="A12" s="239"/>
      <c r="B12" s="140"/>
      <c r="C12" s="140"/>
      <c r="D12" s="140"/>
      <c r="E12" s="140"/>
      <c r="F12" s="140"/>
      <c r="G12" s="140"/>
      <c r="H12" s="140"/>
      <c r="I12" s="240"/>
      <c r="J12" s="138"/>
    </row>
    <row r="13" spans="1:10">
      <c r="A13" s="158"/>
      <c r="B13" s="241"/>
      <c r="C13" s="242"/>
      <c r="D13" s="174"/>
      <c r="E13" s="243"/>
      <c r="F13" s="169"/>
      <c r="G13" s="159"/>
      <c r="H13" s="241"/>
      <c r="I13" s="244"/>
      <c r="J13" s="138"/>
    </row>
    <row r="14" spans="1:10">
      <c r="A14" s="151"/>
      <c r="B14" s="460" t="s">
        <v>122</v>
      </c>
      <c r="C14" s="460"/>
      <c r="D14" s="245">
        <v>0</v>
      </c>
      <c r="E14" s="245">
        <v>0</v>
      </c>
      <c r="F14" s="245">
        <v>0</v>
      </c>
      <c r="G14" s="245">
        <v>0</v>
      </c>
      <c r="H14" s="246">
        <f>SUM(D14:G14)</f>
        <v>0</v>
      </c>
      <c r="I14" s="244"/>
      <c r="J14" s="58"/>
    </row>
    <row r="15" spans="1:10">
      <c r="A15" s="151"/>
      <c r="B15" s="247"/>
      <c r="C15" s="174"/>
      <c r="D15" s="248"/>
      <c r="E15" s="248"/>
      <c r="F15" s="248"/>
      <c r="G15" s="248"/>
      <c r="H15" s="248"/>
      <c r="I15" s="244"/>
      <c r="J15" s="58"/>
    </row>
    <row r="16" spans="1:10">
      <c r="A16" s="151"/>
      <c r="B16" s="486" t="s">
        <v>177</v>
      </c>
      <c r="C16" s="486"/>
      <c r="D16" s="249">
        <f>SUM(D17:D19)</f>
        <v>0</v>
      </c>
      <c r="E16" s="249">
        <f>SUM(E17:E19)</f>
        <v>0</v>
      </c>
      <c r="F16" s="249">
        <f>SUM(F17:F19)</f>
        <v>0</v>
      </c>
      <c r="G16" s="249">
        <f>SUM(G17:G19)</f>
        <v>0</v>
      </c>
      <c r="H16" s="249">
        <f>SUM(D16:G16)</f>
        <v>0</v>
      </c>
      <c r="I16" s="244"/>
      <c r="J16" s="58"/>
    </row>
    <row r="17" spans="1:10">
      <c r="A17" s="158"/>
      <c r="B17" s="465" t="s">
        <v>178</v>
      </c>
      <c r="C17" s="465"/>
      <c r="D17" s="250">
        <v>0</v>
      </c>
      <c r="E17" s="250">
        <v>0</v>
      </c>
      <c r="F17" s="250">
        <v>0</v>
      </c>
      <c r="G17" s="250">
        <v>0</v>
      </c>
      <c r="H17" s="248">
        <f t="shared" ref="H17:H25" si="0">SUM(D17:G17)</f>
        <v>0</v>
      </c>
      <c r="I17" s="244"/>
      <c r="J17" s="58"/>
    </row>
    <row r="18" spans="1:10">
      <c r="A18" s="158"/>
      <c r="B18" s="465" t="s">
        <v>115</v>
      </c>
      <c r="C18" s="465"/>
      <c r="D18" s="250">
        <v>0</v>
      </c>
      <c r="E18" s="250">
        <v>0</v>
      </c>
      <c r="F18" s="250">
        <v>0</v>
      </c>
      <c r="G18" s="250">
        <v>0</v>
      </c>
      <c r="H18" s="248">
        <f t="shared" si="0"/>
        <v>0</v>
      </c>
      <c r="I18" s="244"/>
      <c r="J18" s="58"/>
    </row>
    <row r="19" spans="1:10">
      <c r="A19" s="158"/>
      <c r="B19" s="465" t="s">
        <v>179</v>
      </c>
      <c r="C19" s="465"/>
      <c r="D19" s="250">
        <v>0</v>
      </c>
      <c r="E19" s="250">
        <v>0</v>
      </c>
      <c r="F19" s="250">
        <v>0</v>
      </c>
      <c r="G19" s="250">
        <v>0</v>
      </c>
      <c r="H19" s="248">
        <f t="shared" si="0"/>
        <v>0</v>
      </c>
      <c r="I19" s="244"/>
      <c r="J19" s="58"/>
    </row>
    <row r="20" spans="1:10">
      <c r="A20" s="151"/>
      <c r="B20" s="247"/>
      <c r="C20" s="174"/>
      <c r="D20" s="248"/>
      <c r="E20" s="248"/>
      <c r="F20" s="248"/>
      <c r="G20" s="248"/>
      <c r="H20" s="248"/>
      <c r="I20" s="244"/>
      <c r="J20" s="58"/>
    </row>
    <row r="21" spans="1:10">
      <c r="A21" s="151"/>
      <c r="B21" s="486" t="s">
        <v>180</v>
      </c>
      <c r="C21" s="486"/>
      <c r="D21" s="249">
        <f>SUM(D22:D25)</f>
        <v>0</v>
      </c>
      <c r="E21" s="249">
        <f>SUM(E22:E25)</f>
        <v>0</v>
      </c>
      <c r="F21" s="249">
        <f>SUM(F22:F25)</f>
        <v>53816531</v>
      </c>
      <c r="G21" s="249">
        <f>SUM(G22:G25)</f>
        <v>0</v>
      </c>
      <c r="H21" s="249">
        <f t="shared" si="0"/>
        <v>53816531</v>
      </c>
      <c r="I21" s="244"/>
      <c r="J21" s="58"/>
    </row>
    <row r="22" spans="1:10">
      <c r="A22" s="158"/>
      <c r="B22" s="465" t="s">
        <v>181</v>
      </c>
      <c r="C22" s="465"/>
      <c r="D22" s="250">
        <v>0</v>
      </c>
      <c r="E22" s="250">
        <v>0</v>
      </c>
      <c r="F22" s="250">
        <v>53816531</v>
      </c>
      <c r="G22" s="250">
        <v>0</v>
      </c>
      <c r="H22" s="248">
        <f t="shared" si="0"/>
        <v>53816531</v>
      </c>
      <c r="I22" s="244"/>
      <c r="J22" s="58"/>
    </row>
    <row r="23" spans="1:10">
      <c r="A23" s="158"/>
      <c r="B23" s="465" t="s">
        <v>119</v>
      </c>
      <c r="C23" s="465"/>
      <c r="D23" s="250">
        <v>0</v>
      </c>
      <c r="E23" s="250">
        <v>0</v>
      </c>
      <c r="F23" s="250">
        <v>0</v>
      </c>
      <c r="G23" s="250">
        <v>0</v>
      </c>
      <c r="H23" s="248">
        <f t="shared" si="0"/>
        <v>0</v>
      </c>
      <c r="I23" s="244"/>
      <c r="J23" s="58"/>
    </row>
    <row r="24" spans="1:10">
      <c r="A24" s="158"/>
      <c r="B24" s="465" t="s">
        <v>182</v>
      </c>
      <c r="C24" s="465"/>
      <c r="D24" s="250">
        <v>0</v>
      </c>
      <c r="E24" s="250">
        <v>0</v>
      </c>
      <c r="F24" s="250">
        <v>0</v>
      </c>
      <c r="G24" s="250">
        <v>0</v>
      </c>
      <c r="H24" s="248">
        <f t="shared" si="0"/>
        <v>0</v>
      </c>
      <c r="I24" s="244"/>
      <c r="J24" s="58"/>
    </row>
    <row r="25" spans="1:10">
      <c r="A25" s="158"/>
      <c r="B25" s="465" t="s">
        <v>121</v>
      </c>
      <c r="C25" s="465"/>
      <c r="D25" s="250">
        <v>0</v>
      </c>
      <c r="E25" s="250">
        <v>0</v>
      </c>
      <c r="F25" s="250">
        <v>0</v>
      </c>
      <c r="G25" s="250">
        <v>0</v>
      </c>
      <c r="H25" s="248">
        <f t="shared" si="0"/>
        <v>0</v>
      </c>
      <c r="I25" s="244"/>
      <c r="J25" s="58"/>
    </row>
    <row r="26" spans="1:10">
      <c r="A26" s="151"/>
      <c r="B26" s="247"/>
      <c r="C26" s="174"/>
      <c r="D26" s="248"/>
      <c r="E26" s="248"/>
      <c r="F26" s="248"/>
      <c r="G26" s="248"/>
      <c r="H26" s="248"/>
      <c r="I26" s="244"/>
      <c r="J26" s="58"/>
    </row>
    <row r="27" spans="1:10" ht="15.75" thickBot="1">
      <c r="A27" s="151"/>
      <c r="B27" s="487" t="s">
        <v>183</v>
      </c>
      <c r="C27" s="487"/>
      <c r="D27" s="251">
        <f>D14+D16+D21</f>
        <v>0</v>
      </c>
      <c r="E27" s="251">
        <f>E14+E16+E21</f>
        <v>0</v>
      </c>
      <c r="F27" s="251">
        <f>F14+F16+F21</f>
        <v>53816531</v>
      </c>
      <c r="G27" s="251">
        <f>G14+G16+G21</f>
        <v>0</v>
      </c>
      <c r="H27" s="251">
        <f>SUM(D27:G27)</f>
        <v>53816531</v>
      </c>
      <c r="I27" s="244"/>
      <c r="J27" s="58"/>
    </row>
    <row r="28" spans="1:10">
      <c r="A28" s="158"/>
      <c r="B28" s="174"/>
      <c r="C28" s="169"/>
      <c r="D28" s="248"/>
      <c r="E28" s="248"/>
      <c r="F28" s="248"/>
      <c r="G28" s="248"/>
      <c r="H28" s="248"/>
      <c r="I28" s="244"/>
      <c r="J28" s="58"/>
    </row>
    <row r="29" spans="1:10">
      <c r="A29" s="151"/>
      <c r="B29" s="486" t="s">
        <v>184</v>
      </c>
      <c r="C29" s="486"/>
      <c r="D29" s="249">
        <f>SUM(D30:D32)</f>
        <v>0</v>
      </c>
      <c r="E29" s="249">
        <f>SUM(E30:E32)</f>
        <v>0</v>
      </c>
      <c r="F29" s="249">
        <f>SUM(F30:F32)</f>
        <v>0</v>
      </c>
      <c r="G29" s="249">
        <f>SUM(G30:G32)</f>
        <v>0</v>
      </c>
      <c r="H29" s="249">
        <f>SUM(D29:G29)</f>
        <v>0</v>
      </c>
      <c r="I29" s="244"/>
      <c r="J29" s="58"/>
    </row>
    <row r="30" spans="1:10">
      <c r="A30" s="158"/>
      <c r="B30" s="465" t="s">
        <v>41</v>
      </c>
      <c r="C30" s="465"/>
      <c r="D30" s="250">
        <v>0</v>
      </c>
      <c r="E30" s="250">
        <v>0</v>
      </c>
      <c r="F30" s="250">
        <v>0</v>
      </c>
      <c r="G30" s="250">
        <v>0</v>
      </c>
      <c r="H30" s="248">
        <f>SUM(D30:G30)</f>
        <v>0</v>
      </c>
      <c r="I30" s="244"/>
      <c r="J30" s="58"/>
    </row>
    <row r="31" spans="1:10">
      <c r="A31" s="158"/>
      <c r="B31" s="465" t="s">
        <v>115</v>
      </c>
      <c r="C31" s="465"/>
      <c r="D31" s="250">
        <v>0</v>
      </c>
      <c r="E31" s="250">
        <v>0</v>
      </c>
      <c r="F31" s="250">
        <v>0</v>
      </c>
      <c r="G31" s="250">
        <v>0</v>
      </c>
      <c r="H31" s="248">
        <f>SUM(D31:G31)</f>
        <v>0</v>
      </c>
      <c r="I31" s="244"/>
      <c r="J31" s="58"/>
    </row>
    <row r="32" spans="1:10">
      <c r="A32" s="158"/>
      <c r="B32" s="465" t="s">
        <v>179</v>
      </c>
      <c r="C32" s="465"/>
      <c r="D32" s="250">
        <v>0</v>
      </c>
      <c r="E32" s="250">
        <v>0</v>
      </c>
      <c r="F32" s="250">
        <v>0</v>
      </c>
      <c r="G32" s="250">
        <v>0</v>
      </c>
      <c r="H32" s="248">
        <f>SUM(D32:G32)</f>
        <v>0</v>
      </c>
      <c r="I32" s="244"/>
      <c r="J32" s="58"/>
    </row>
    <row r="33" spans="1:10">
      <c r="A33" s="151"/>
      <c r="B33" s="247"/>
      <c r="C33" s="174"/>
      <c r="D33" s="248"/>
      <c r="E33" s="248"/>
      <c r="F33" s="248"/>
      <c r="G33" s="248"/>
      <c r="H33" s="248"/>
      <c r="I33" s="244"/>
      <c r="J33" s="58"/>
    </row>
    <row r="34" spans="1:10">
      <c r="A34" s="151" t="s">
        <v>172</v>
      </c>
      <c r="B34" s="486" t="s">
        <v>185</v>
      </c>
      <c r="C34" s="486"/>
      <c r="D34" s="249">
        <f>SUM(D35:D38)</f>
        <v>0</v>
      </c>
      <c r="E34" s="249">
        <f>SUM(E35:E38)</f>
        <v>198317723</v>
      </c>
      <c r="F34" s="249">
        <f>SUM(F35:F38)</f>
        <v>-25599665</v>
      </c>
      <c r="G34" s="249">
        <f>SUM(G35:G38)</f>
        <v>0</v>
      </c>
      <c r="H34" s="249">
        <f>SUM(D34:G34)</f>
        <v>172718058</v>
      </c>
      <c r="I34" s="244"/>
      <c r="J34" s="58"/>
    </row>
    <row r="35" spans="1:10">
      <c r="A35" s="158"/>
      <c r="B35" s="465" t="s">
        <v>181</v>
      </c>
      <c r="C35" s="465"/>
      <c r="D35" s="250">
        <v>0</v>
      </c>
      <c r="E35" s="250">
        <v>0</v>
      </c>
      <c r="F35" s="250">
        <v>-25599665</v>
      </c>
      <c r="G35" s="250">
        <v>0</v>
      </c>
      <c r="H35" s="248">
        <f>SUM(D35:G35)</f>
        <v>-25599665</v>
      </c>
      <c r="I35" s="244"/>
      <c r="J35" s="58"/>
    </row>
    <row r="36" spans="1:10">
      <c r="A36" s="158"/>
      <c r="B36" s="465" t="s">
        <v>119</v>
      </c>
      <c r="C36" s="465"/>
      <c r="D36" s="250">
        <v>0</v>
      </c>
      <c r="E36" s="250">
        <v>198317723</v>
      </c>
      <c r="F36" s="250">
        <v>0</v>
      </c>
      <c r="G36" s="250">
        <v>0</v>
      </c>
      <c r="H36" s="248">
        <f>SUM(D36:G36)</f>
        <v>198317723</v>
      </c>
      <c r="I36" s="244"/>
      <c r="J36" s="58"/>
    </row>
    <row r="37" spans="1:10">
      <c r="A37" s="158"/>
      <c r="B37" s="465" t="s">
        <v>182</v>
      </c>
      <c r="C37" s="465"/>
      <c r="D37" s="250">
        <v>0</v>
      </c>
      <c r="E37" s="250">
        <v>0</v>
      </c>
      <c r="F37" s="250">
        <v>0</v>
      </c>
      <c r="G37" s="250">
        <v>0</v>
      </c>
      <c r="H37" s="248">
        <f>SUM(D37:G37)</f>
        <v>0</v>
      </c>
      <c r="I37" s="244"/>
      <c r="J37" s="58"/>
    </row>
    <row r="38" spans="1:10">
      <c r="A38" s="158"/>
      <c r="B38" s="465" t="s">
        <v>121</v>
      </c>
      <c r="C38" s="465"/>
      <c r="D38" s="250">
        <v>0</v>
      </c>
      <c r="E38" s="250">
        <v>0</v>
      </c>
      <c r="F38" s="250">
        <v>0</v>
      </c>
      <c r="G38" s="250">
        <v>0</v>
      </c>
      <c r="H38" s="248">
        <f>SUM(D38:G38)</f>
        <v>0</v>
      </c>
      <c r="I38" s="244"/>
      <c r="J38" s="58"/>
    </row>
    <row r="39" spans="1:10">
      <c r="A39" s="151"/>
      <c r="B39" s="247"/>
      <c r="C39" s="174"/>
      <c r="D39" s="248"/>
      <c r="E39" s="248"/>
      <c r="F39" s="248"/>
      <c r="G39" s="248"/>
      <c r="H39" s="248"/>
      <c r="I39" s="244"/>
      <c r="J39" s="58"/>
    </row>
    <row r="40" spans="1:10">
      <c r="A40" s="252"/>
      <c r="B40" s="488" t="s">
        <v>186</v>
      </c>
      <c r="C40" s="488"/>
      <c r="D40" s="253">
        <f>D27+D29+D34</f>
        <v>0</v>
      </c>
      <c r="E40" s="253">
        <f>E27+E29+E34</f>
        <v>198317723</v>
      </c>
      <c r="F40" s="253">
        <f>F27+F29+F34</f>
        <v>28216866</v>
      </c>
      <c r="G40" s="253">
        <f>G27+G29+G34</f>
        <v>0</v>
      </c>
      <c r="H40" s="253">
        <f>SUM(D40:G40)</f>
        <v>226534589</v>
      </c>
      <c r="I40" s="254"/>
      <c r="J40" s="58"/>
    </row>
    <row r="41" spans="1:10">
      <c r="A41" s="255"/>
      <c r="B41" s="255"/>
      <c r="C41" s="255"/>
      <c r="D41" s="255"/>
      <c r="E41" s="255"/>
      <c r="F41" s="255"/>
      <c r="G41" s="255"/>
      <c r="H41" s="255"/>
      <c r="I41" s="256"/>
      <c r="J41" s="58"/>
    </row>
    <row r="42" spans="1:10">
      <c r="A42" s="235"/>
      <c r="B42" s="257"/>
      <c r="C42" s="257"/>
      <c r="D42" s="257"/>
      <c r="E42" s="257"/>
      <c r="F42" s="258"/>
      <c r="G42" s="258"/>
      <c r="H42" s="258"/>
      <c r="I42" s="242"/>
      <c r="J42" s="58"/>
    </row>
    <row r="43" spans="1:10">
      <c r="A43" s="138"/>
      <c r="B43" s="489" t="s">
        <v>62</v>
      </c>
      <c r="C43" s="489"/>
      <c r="D43" s="489"/>
      <c r="E43" s="489"/>
      <c r="F43" s="489"/>
      <c r="G43" s="489"/>
      <c r="H43" s="489"/>
      <c r="I43" s="489"/>
      <c r="J43" s="169"/>
    </row>
    <row r="44" spans="1:10">
      <c r="A44" s="138"/>
      <c r="B44" s="169"/>
      <c r="C44" s="170"/>
      <c r="D44" s="171"/>
      <c r="E44" s="171"/>
      <c r="F44" s="138"/>
      <c r="G44" s="172"/>
      <c r="H44" s="170"/>
      <c r="I44" s="171"/>
      <c r="J44" s="171"/>
    </row>
    <row r="45" spans="1:10">
      <c r="A45" s="138"/>
      <c r="B45" s="169"/>
      <c r="C45" s="480"/>
      <c r="D45" s="480"/>
      <c r="E45" s="171"/>
      <c r="F45" s="138"/>
      <c r="G45" s="481"/>
      <c r="H45" s="481"/>
      <c r="I45" s="171"/>
      <c r="J45" s="171"/>
    </row>
    <row r="46" spans="1:10">
      <c r="A46" s="138"/>
      <c r="B46" s="259"/>
      <c r="C46" s="468" t="s">
        <v>144</v>
      </c>
      <c r="D46" s="468"/>
      <c r="E46" s="171"/>
      <c r="F46" s="171"/>
      <c r="G46" s="468" t="s">
        <v>145</v>
      </c>
      <c r="H46" s="468"/>
      <c r="I46" s="174"/>
      <c r="J46" s="171"/>
    </row>
    <row r="47" spans="1:10">
      <c r="A47" s="138"/>
      <c r="B47" s="260"/>
      <c r="C47" s="461" t="s">
        <v>146</v>
      </c>
      <c r="D47" s="461"/>
      <c r="E47" s="261"/>
      <c r="F47" s="261"/>
      <c r="G47" s="461" t="s">
        <v>147</v>
      </c>
      <c r="H47" s="461"/>
      <c r="I47" s="174"/>
      <c r="J47" s="171"/>
    </row>
    <row r="48" spans="1:10">
      <c r="A48" s="235"/>
      <c r="B48" s="257"/>
      <c r="C48" s="257"/>
      <c r="D48" s="258"/>
      <c r="E48" s="258"/>
      <c r="F48" s="258"/>
      <c r="G48" s="258"/>
      <c r="H48" s="258"/>
      <c r="I48" s="235"/>
      <c r="J48" s="58"/>
    </row>
    <row r="49" spans="1:10">
      <c r="A49" s="235"/>
      <c r="B49" s="257"/>
      <c r="C49" s="257"/>
      <c r="D49" s="258"/>
      <c r="E49" s="258"/>
      <c r="F49" s="258"/>
      <c r="G49" s="258"/>
      <c r="H49" s="258"/>
      <c r="I49" s="235"/>
      <c r="J49" s="58"/>
    </row>
    <row r="50" spans="1:10">
      <c r="A50" s="235"/>
      <c r="B50" s="257"/>
      <c r="C50" s="257"/>
      <c r="D50" s="258"/>
      <c r="E50" s="258"/>
      <c r="F50" s="258"/>
      <c r="G50" s="258"/>
      <c r="H50" s="258"/>
      <c r="I50" s="235"/>
      <c r="J50" s="58"/>
    </row>
    <row r="51" spans="1:10">
      <c r="A51" s="235"/>
      <c r="B51" s="257"/>
      <c r="C51" s="257"/>
      <c r="D51" s="258"/>
      <c r="E51" s="258"/>
      <c r="F51" s="258"/>
      <c r="G51" s="258"/>
      <c r="H51" s="258"/>
      <c r="I51" s="235"/>
      <c r="J51" s="58"/>
    </row>
    <row r="52" spans="1:10">
      <c r="A52" s="235"/>
      <c r="B52" s="257"/>
      <c r="C52" s="257"/>
      <c r="D52" s="258"/>
      <c r="E52" s="258"/>
      <c r="F52" s="258"/>
      <c r="G52" s="258"/>
      <c r="H52" s="258"/>
      <c r="I52" s="235"/>
      <c r="J52" s="58"/>
    </row>
    <row r="53" spans="1:10">
      <c r="A53" s="235"/>
      <c r="B53" s="257"/>
      <c r="C53" s="257"/>
      <c r="D53" s="258"/>
      <c r="E53" s="258"/>
      <c r="F53" s="258"/>
      <c r="G53" s="258"/>
      <c r="H53" s="258"/>
      <c r="I53" s="235"/>
      <c r="J53" s="58"/>
    </row>
    <row r="54" spans="1:10">
      <c r="A54" s="235"/>
      <c r="B54" s="257"/>
      <c r="C54" s="257"/>
      <c r="D54" s="258"/>
      <c r="E54" s="258"/>
      <c r="F54" s="258"/>
      <c r="G54" s="258"/>
      <c r="H54" s="258"/>
      <c r="I54" s="235"/>
      <c r="J54" s="58"/>
    </row>
    <row r="55" spans="1:10">
      <c r="A55" s="235"/>
      <c r="B55" s="257"/>
      <c r="C55" s="257"/>
      <c r="D55" s="258"/>
      <c r="E55" s="258"/>
      <c r="F55" s="258"/>
      <c r="G55" s="258"/>
      <c r="H55" s="258"/>
      <c r="I55" s="235"/>
      <c r="J55" s="58"/>
    </row>
    <row r="56" spans="1:10">
      <c r="A56" s="235"/>
      <c r="B56" s="257"/>
      <c r="C56" s="257"/>
      <c r="D56" s="258"/>
      <c r="E56" s="258"/>
      <c r="F56" s="258"/>
      <c r="G56" s="258"/>
      <c r="H56" s="258"/>
      <c r="I56" s="235"/>
      <c r="J56" s="58"/>
    </row>
    <row r="57" spans="1:10">
      <c r="A57" s="235"/>
      <c r="B57" s="257"/>
      <c r="C57" s="257"/>
      <c r="D57" s="258"/>
      <c r="E57" s="258"/>
      <c r="F57" s="258"/>
      <c r="G57" s="258"/>
      <c r="H57" s="258"/>
      <c r="I57" s="235"/>
      <c r="J57" s="58"/>
    </row>
    <row r="58" spans="1:10">
      <c r="A58" s="235"/>
      <c r="B58" s="257"/>
      <c r="C58" s="257"/>
      <c r="D58" s="258"/>
      <c r="E58" s="258"/>
      <c r="F58" s="258"/>
      <c r="G58" s="258"/>
      <c r="H58" s="258"/>
      <c r="I58" s="235"/>
      <c r="J58" s="58"/>
    </row>
    <row r="59" spans="1:10">
      <c r="A59" s="235"/>
      <c r="B59" s="257"/>
      <c r="C59" s="257"/>
      <c r="D59" s="258"/>
      <c r="E59" s="258"/>
      <c r="F59" s="258"/>
      <c r="G59" s="258"/>
      <c r="H59" s="258"/>
      <c r="I59" s="235"/>
      <c r="J59" s="58"/>
    </row>
    <row r="60" spans="1:10">
      <c r="A60" s="235"/>
      <c r="B60" s="257"/>
      <c r="C60" s="257"/>
      <c r="D60" s="258"/>
      <c r="E60" s="258"/>
      <c r="F60" s="258"/>
      <c r="G60" s="258"/>
      <c r="H60" s="258"/>
      <c r="I60" s="235"/>
      <c r="J60" s="58"/>
    </row>
    <row r="61" spans="1:10">
      <c r="A61" s="235"/>
      <c r="B61" s="257"/>
      <c r="C61" s="257"/>
      <c r="D61" s="258"/>
      <c r="E61" s="258"/>
      <c r="F61" s="258"/>
      <c r="G61" s="258"/>
      <c r="H61" s="258"/>
      <c r="I61" s="235"/>
      <c r="J61" s="58"/>
    </row>
    <row r="62" spans="1:10">
      <c r="A62" s="235"/>
      <c r="B62" s="257"/>
      <c r="C62" s="257"/>
      <c r="D62" s="258"/>
      <c r="E62" s="258"/>
      <c r="F62" s="258"/>
      <c r="G62" s="258"/>
      <c r="H62" s="258"/>
      <c r="I62" s="235"/>
      <c r="J62" s="58"/>
    </row>
    <row r="63" spans="1:10">
      <c r="A63" s="235"/>
      <c r="B63" s="257"/>
      <c r="C63" s="257"/>
      <c r="D63" s="258"/>
      <c r="E63" s="258"/>
      <c r="F63" s="258"/>
      <c r="G63" s="258"/>
      <c r="H63" s="258"/>
      <c r="I63" s="235"/>
      <c r="J63" s="58"/>
    </row>
    <row r="64" spans="1:10">
      <c r="A64" s="235"/>
      <c r="B64" s="257"/>
      <c r="C64" s="257"/>
      <c r="D64" s="258"/>
      <c r="E64" s="258"/>
      <c r="F64" s="258"/>
      <c r="G64" s="258"/>
      <c r="H64" s="258"/>
      <c r="I64" s="235"/>
      <c r="J64" s="58"/>
    </row>
    <row r="65" spans="1:10">
      <c r="A65" s="235"/>
      <c r="B65" s="257"/>
      <c r="C65" s="257"/>
      <c r="D65" s="258"/>
      <c r="E65" s="258"/>
      <c r="F65" s="258"/>
      <c r="G65" s="258"/>
      <c r="H65" s="258"/>
      <c r="I65" s="235"/>
      <c r="J65" s="58"/>
    </row>
    <row r="66" spans="1:10">
      <c r="A66" s="235"/>
      <c r="B66" s="257"/>
      <c r="C66" s="257"/>
      <c r="D66" s="258"/>
      <c r="E66" s="258"/>
      <c r="F66" s="258"/>
      <c r="G66" s="258"/>
      <c r="H66" s="258"/>
      <c r="I66" s="235"/>
      <c r="J66" s="58"/>
    </row>
    <row r="67" spans="1:10">
      <c r="A67" s="235"/>
      <c r="B67" s="257"/>
      <c r="C67" s="257"/>
      <c r="D67" s="258"/>
      <c r="E67" s="258"/>
      <c r="F67" s="258"/>
      <c r="G67" s="258"/>
      <c r="H67" s="258"/>
      <c r="I67" s="235"/>
      <c r="J67" s="58"/>
    </row>
    <row r="68" spans="1:10">
      <c r="A68" s="235"/>
      <c r="B68" s="257"/>
      <c r="C68" s="257"/>
      <c r="D68" s="258"/>
      <c r="E68" s="258"/>
      <c r="F68" s="258"/>
      <c r="G68" s="258"/>
      <c r="H68" s="258"/>
      <c r="I68" s="235"/>
      <c r="J68" s="58"/>
    </row>
  </sheetData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J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topLeftCell="B37" workbookViewId="0">
      <selection activeCell="O49" sqref="O49"/>
    </sheetView>
  </sheetViews>
  <sheetFormatPr baseColWidth="10" defaultRowHeight="15"/>
  <cols>
    <col min="1" max="1" width="5.7109375" customWidth="1"/>
    <col min="2" max="2" width="7" customWidth="1"/>
    <col min="14" max="15" width="12.7109375" bestFit="1" customWidth="1"/>
  </cols>
  <sheetData>
    <row r="1" spans="1:255">
      <c r="A1" s="8"/>
      <c r="B1" s="8"/>
      <c r="C1" s="8"/>
      <c r="D1" s="8"/>
      <c r="E1" s="8"/>
      <c r="F1" s="22"/>
      <c r="G1" s="22"/>
      <c r="H1" s="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388"/>
      <c r="FR1" s="388"/>
      <c r="FS1" s="388"/>
      <c r="FT1" s="388"/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388"/>
      <c r="GH1" s="388"/>
      <c r="GI1" s="388"/>
      <c r="GJ1" s="388"/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388"/>
      <c r="GX1" s="388"/>
      <c r="GY1" s="388"/>
      <c r="GZ1" s="388"/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388"/>
      <c r="HN1" s="388"/>
      <c r="HO1" s="388"/>
      <c r="HP1" s="388"/>
      <c r="HQ1" s="388"/>
      <c r="HR1" s="388"/>
      <c r="HS1" s="388"/>
      <c r="HT1" s="388"/>
      <c r="HU1" s="388"/>
      <c r="HV1" s="388"/>
      <c r="HW1" s="388"/>
      <c r="HX1" s="388"/>
      <c r="HY1" s="388"/>
      <c r="HZ1" s="388"/>
      <c r="IA1" s="388"/>
      <c r="IB1" s="388"/>
      <c r="IC1" s="388"/>
      <c r="ID1" s="388"/>
      <c r="IE1" s="388"/>
      <c r="IF1" s="388"/>
      <c r="IG1" s="388"/>
      <c r="IH1" s="388"/>
      <c r="II1" s="388"/>
      <c r="IJ1" s="388"/>
      <c r="IK1" s="388"/>
      <c r="IL1" s="388"/>
      <c r="IM1" s="388"/>
      <c r="IN1" s="388"/>
      <c r="IO1" s="388"/>
      <c r="IP1" s="388"/>
      <c r="IQ1" s="388"/>
      <c r="IR1" s="388"/>
      <c r="IS1" s="388"/>
      <c r="IT1" s="388"/>
      <c r="IU1" s="388"/>
    </row>
    <row r="2" spans="1:255">
      <c r="A2" s="2"/>
      <c r="B2" s="2"/>
      <c r="C2" s="2"/>
      <c r="D2" s="422" t="s">
        <v>0</v>
      </c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>
      <c r="A3" s="2"/>
      <c r="B3" s="2"/>
      <c r="C3" s="2"/>
      <c r="D3" s="422" t="s">
        <v>187</v>
      </c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2"/>
      <c r="P3" s="2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  <c r="EL3" s="388"/>
      <c r="EM3" s="388"/>
      <c r="EN3" s="388"/>
      <c r="EO3" s="388"/>
      <c r="EP3" s="388"/>
      <c r="EQ3" s="388"/>
      <c r="ER3" s="388"/>
      <c r="ES3" s="388"/>
      <c r="ET3" s="388"/>
      <c r="EU3" s="388"/>
      <c r="EV3" s="388"/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8"/>
      <c r="FL3" s="388"/>
      <c r="FM3" s="388"/>
      <c r="FN3" s="388"/>
      <c r="FO3" s="388"/>
      <c r="FP3" s="388"/>
      <c r="FQ3" s="388"/>
      <c r="FR3" s="388"/>
      <c r="FS3" s="388"/>
      <c r="FT3" s="388"/>
      <c r="FU3" s="388"/>
      <c r="FV3" s="388"/>
      <c r="FW3" s="388"/>
      <c r="FX3" s="388"/>
      <c r="FY3" s="388"/>
      <c r="FZ3" s="388"/>
      <c r="GA3" s="388"/>
      <c r="GB3" s="388"/>
      <c r="GC3" s="388"/>
      <c r="GD3" s="388"/>
      <c r="GE3" s="388"/>
      <c r="GF3" s="388"/>
      <c r="GG3" s="388"/>
      <c r="GH3" s="388"/>
      <c r="GI3" s="388"/>
      <c r="GJ3" s="388"/>
      <c r="GK3" s="388"/>
      <c r="GL3" s="388"/>
      <c r="GM3" s="388"/>
      <c r="GN3" s="388"/>
      <c r="GO3" s="388"/>
      <c r="GP3" s="388"/>
      <c r="GQ3" s="388"/>
      <c r="GR3" s="388"/>
      <c r="GS3" s="388"/>
      <c r="GT3" s="388"/>
      <c r="GU3" s="388"/>
      <c r="GV3" s="388"/>
      <c r="GW3" s="388"/>
      <c r="GX3" s="388"/>
      <c r="GY3" s="388"/>
      <c r="GZ3" s="388"/>
      <c r="HA3" s="388"/>
      <c r="HB3" s="388"/>
      <c r="HC3" s="388"/>
      <c r="HD3" s="388"/>
      <c r="HE3" s="388"/>
      <c r="HF3" s="388"/>
      <c r="HG3" s="388"/>
      <c r="HH3" s="388"/>
      <c r="HI3" s="388"/>
      <c r="HJ3" s="388"/>
      <c r="HK3" s="388"/>
      <c r="HL3" s="388"/>
      <c r="HM3" s="388"/>
      <c r="HN3" s="388"/>
      <c r="HO3" s="388"/>
      <c r="HP3" s="388"/>
      <c r="HQ3" s="388"/>
      <c r="HR3" s="388"/>
      <c r="HS3" s="388"/>
      <c r="HT3" s="388"/>
      <c r="HU3" s="388"/>
      <c r="HV3" s="388"/>
      <c r="HW3" s="388"/>
      <c r="HX3" s="388"/>
      <c r="HY3" s="388"/>
      <c r="HZ3" s="388"/>
      <c r="IA3" s="388"/>
      <c r="IB3" s="388"/>
      <c r="IC3" s="388"/>
      <c r="ID3" s="388"/>
      <c r="IE3" s="388"/>
      <c r="IF3" s="388"/>
      <c r="IG3" s="388"/>
      <c r="IH3" s="388"/>
      <c r="II3" s="388"/>
      <c r="IJ3" s="388"/>
      <c r="IK3" s="388"/>
      <c r="IL3" s="388"/>
      <c r="IM3" s="388"/>
      <c r="IN3" s="388"/>
      <c r="IO3" s="388"/>
      <c r="IP3" s="388"/>
      <c r="IQ3" s="388"/>
      <c r="IR3" s="388"/>
      <c r="IS3" s="388"/>
      <c r="IT3" s="388"/>
      <c r="IU3" s="388"/>
    </row>
    <row r="4" spans="1:255">
      <c r="A4" s="2"/>
      <c r="B4" s="2"/>
      <c r="C4" s="2"/>
      <c r="D4" s="422" t="s">
        <v>2</v>
      </c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2"/>
      <c r="P4" s="2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388"/>
      <c r="CD4" s="388"/>
      <c r="CE4" s="388"/>
      <c r="CF4" s="388"/>
      <c r="CG4" s="388"/>
      <c r="CH4" s="388"/>
      <c r="CI4" s="388"/>
      <c r="CJ4" s="388"/>
      <c r="CK4" s="388"/>
      <c r="CL4" s="388"/>
      <c r="CM4" s="388"/>
      <c r="CN4" s="388"/>
      <c r="CO4" s="388"/>
      <c r="CP4" s="388"/>
      <c r="CQ4" s="388"/>
      <c r="CR4" s="388"/>
      <c r="CS4" s="388"/>
      <c r="CT4" s="388"/>
      <c r="CU4" s="388"/>
      <c r="CV4" s="388"/>
      <c r="CW4" s="388"/>
      <c r="CX4" s="388"/>
      <c r="CY4" s="388"/>
      <c r="CZ4" s="388"/>
      <c r="DA4" s="388"/>
      <c r="DB4" s="388"/>
      <c r="DC4" s="388"/>
      <c r="DD4" s="388"/>
      <c r="DE4" s="388"/>
      <c r="DF4" s="388"/>
      <c r="DG4" s="388"/>
      <c r="DH4" s="388"/>
      <c r="DI4" s="388"/>
      <c r="DJ4" s="388"/>
      <c r="DK4" s="388"/>
      <c r="DL4" s="388"/>
      <c r="DM4" s="388"/>
      <c r="DN4" s="388"/>
      <c r="DO4" s="388"/>
      <c r="DP4" s="388"/>
      <c r="DQ4" s="388"/>
      <c r="DR4" s="388"/>
      <c r="DS4" s="388"/>
      <c r="DT4" s="388"/>
      <c r="DU4" s="388"/>
      <c r="DV4" s="388"/>
      <c r="DW4" s="388"/>
      <c r="DX4" s="388"/>
      <c r="DY4" s="388"/>
      <c r="DZ4" s="388"/>
      <c r="EA4" s="388"/>
      <c r="EB4" s="388"/>
      <c r="EC4" s="388"/>
      <c r="ED4" s="388"/>
      <c r="EE4" s="388"/>
      <c r="EF4" s="388"/>
      <c r="EG4" s="388"/>
      <c r="EH4" s="388"/>
      <c r="EI4" s="388"/>
      <c r="EJ4" s="388"/>
      <c r="EK4" s="388"/>
      <c r="EL4" s="388"/>
      <c r="EM4" s="388"/>
      <c r="EN4" s="388"/>
      <c r="EO4" s="388"/>
      <c r="EP4" s="388"/>
      <c r="EQ4" s="388"/>
      <c r="ER4" s="388"/>
      <c r="ES4" s="388"/>
      <c r="ET4" s="388"/>
      <c r="EU4" s="388"/>
      <c r="EV4" s="388"/>
      <c r="EW4" s="388"/>
      <c r="EX4" s="388"/>
      <c r="EY4" s="388"/>
      <c r="EZ4" s="388"/>
      <c r="FA4" s="388"/>
      <c r="FB4" s="388"/>
      <c r="FC4" s="388"/>
      <c r="FD4" s="388"/>
      <c r="FE4" s="388"/>
      <c r="FF4" s="388"/>
      <c r="FG4" s="388"/>
      <c r="FH4" s="388"/>
      <c r="FI4" s="388"/>
      <c r="FJ4" s="388"/>
      <c r="FK4" s="388"/>
      <c r="FL4" s="388"/>
      <c r="FM4" s="388"/>
      <c r="FN4" s="388"/>
      <c r="FO4" s="388"/>
      <c r="FP4" s="388"/>
      <c r="FQ4" s="388"/>
      <c r="FR4" s="388"/>
      <c r="FS4" s="388"/>
      <c r="FT4" s="388"/>
      <c r="FU4" s="388"/>
      <c r="FV4" s="388"/>
      <c r="FW4" s="388"/>
      <c r="FX4" s="388"/>
      <c r="FY4" s="388"/>
      <c r="FZ4" s="388"/>
      <c r="GA4" s="388"/>
      <c r="GB4" s="388"/>
      <c r="GC4" s="388"/>
      <c r="GD4" s="388"/>
      <c r="GE4" s="388"/>
      <c r="GF4" s="388"/>
      <c r="GG4" s="388"/>
      <c r="GH4" s="388"/>
      <c r="GI4" s="388"/>
      <c r="GJ4" s="388"/>
      <c r="GK4" s="388"/>
      <c r="GL4" s="388"/>
      <c r="GM4" s="388"/>
      <c r="GN4" s="388"/>
      <c r="GO4" s="388"/>
      <c r="GP4" s="388"/>
      <c r="GQ4" s="388"/>
      <c r="GR4" s="388"/>
      <c r="GS4" s="388"/>
      <c r="GT4" s="388"/>
      <c r="GU4" s="388"/>
      <c r="GV4" s="388"/>
      <c r="GW4" s="388"/>
      <c r="GX4" s="388"/>
      <c r="GY4" s="388"/>
      <c r="GZ4" s="388"/>
      <c r="HA4" s="388"/>
      <c r="HB4" s="388"/>
      <c r="HC4" s="388"/>
      <c r="HD4" s="388"/>
      <c r="HE4" s="388"/>
      <c r="HF4" s="388"/>
      <c r="HG4" s="388"/>
      <c r="HH4" s="388"/>
      <c r="HI4" s="388"/>
      <c r="HJ4" s="388"/>
      <c r="HK4" s="388"/>
      <c r="HL4" s="388"/>
      <c r="HM4" s="388"/>
      <c r="HN4" s="388"/>
      <c r="HO4" s="388"/>
      <c r="HP4" s="388"/>
      <c r="HQ4" s="388"/>
      <c r="HR4" s="388"/>
      <c r="HS4" s="388"/>
      <c r="HT4" s="388"/>
      <c r="HU4" s="388"/>
      <c r="HV4" s="388"/>
      <c r="HW4" s="388"/>
      <c r="HX4" s="388"/>
      <c r="HY4" s="388"/>
      <c r="HZ4" s="388"/>
      <c r="IA4" s="388"/>
      <c r="IB4" s="388"/>
      <c r="IC4" s="388"/>
      <c r="ID4" s="388"/>
      <c r="IE4" s="388"/>
      <c r="IF4" s="388"/>
      <c r="IG4" s="388"/>
      <c r="IH4" s="388"/>
      <c r="II4" s="388"/>
      <c r="IJ4" s="388"/>
      <c r="IK4" s="388"/>
      <c r="IL4" s="388"/>
      <c r="IM4" s="388"/>
      <c r="IN4" s="388"/>
      <c r="IO4" s="388"/>
      <c r="IP4" s="388"/>
      <c r="IQ4" s="388"/>
      <c r="IR4" s="388"/>
      <c r="IS4" s="388"/>
      <c r="IT4" s="388"/>
      <c r="IU4" s="388"/>
    </row>
    <row r="5" spans="1:255">
      <c r="A5" s="2"/>
      <c r="B5" s="2"/>
      <c r="C5" s="2"/>
      <c r="D5" s="422" t="s">
        <v>3</v>
      </c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2"/>
      <c r="P5" s="2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8"/>
      <c r="BK5" s="388"/>
      <c r="BL5" s="388"/>
      <c r="BM5" s="388"/>
      <c r="BN5" s="388"/>
      <c r="BO5" s="388"/>
      <c r="BP5" s="388"/>
      <c r="BQ5" s="388"/>
      <c r="BR5" s="388"/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8"/>
      <c r="CK5" s="388"/>
      <c r="CL5" s="388"/>
      <c r="CM5" s="388"/>
      <c r="CN5" s="388"/>
      <c r="CO5" s="388"/>
      <c r="CP5" s="388"/>
      <c r="CQ5" s="388"/>
      <c r="CR5" s="388"/>
      <c r="CS5" s="388"/>
      <c r="CT5" s="388"/>
      <c r="CU5" s="388"/>
      <c r="CV5" s="388"/>
      <c r="CW5" s="388"/>
      <c r="CX5" s="388"/>
      <c r="CY5" s="388"/>
      <c r="CZ5" s="388"/>
      <c r="DA5" s="388"/>
      <c r="DB5" s="388"/>
      <c r="DC5" s="388"/>
      <c r="DD5" s="388"/>
      <c r="DE5" s="388"/>
      <c r="DF5" s="388"/>
      <c r="DG5" s="388"/>
      <c r="DH5" s="388"/>
      <c r="DI5" s="388"/>
      <c r="DJ5" s="388"/>
      <c r="DK5" s="388"/>
      <c r="DL5" s="388"/>
      <c r="DM5" s="388"/>
      <c r="DN5" s="388"/>
      <c r="DO5" s="388"/>
      <c r="DP5" s="388"/>
      <c r="DQ5" s="388"/>
      <c r="DR5" s="388"/>
      <c r="DS5" s="388"/>
      <c r="DT5" s="388"/>
      <c r="DU5" s="388"/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8"/>
      <c r="EG5" s="388"/>
      <c r="EH5" s="388"/>
      <c r="EI5" s="388"/>
      <c r="EJ5" s="388"/>
      <c r="EK5" s="388"/>
      <c r="EL5" s="388"/>
      <c r="EM5" s="388"/>
      <c r="EN5" s="388"/>
      <c r="EO5" s="388"/>
      <c r="EP5" s="388"/>
      <c r="EQ5" s="388"/>
      <c r="ER5" s="388"/>
      <c r="ES5" s="388"/>
      <c r="ET5" s="388"/>
      <c r="EU5" s="388"/>
      <c r="EV5" s="388"/>
      <c r="EW5" s="388"/>
      <c r="EX5" s="388"/>
      <c r="EY5" s="388"/>
      <c r="EZ5" s="388"/>
      <c r="FA5" s="388"/>
      <c r="FB5" s="388"/>
      <c r="FC5" s="388"/>
      <c r="FD5" s="388"/>
      <c r="FE5" s="388"/>
      <c r="FF5" s="388"/>
      <c r="FG5" s="388"/>
      <c r="FH5" s="388"/>
      <c r="FI5" s="388"/>
      <c r="FJ5" s="388"/>
      <c r="FK5" s="388"/>
      <c r="FL5" s="388"/>
      <c r="FM5" s="388"/>
      <c r="FN5" s="388"/>
      <c r="FO5" s="388"/>
      <c r="FP5" s="388"/>
      <c r="FQ5" s="388"/>
      <c r="FR5" s="388"/>
      <c r="FS5" s="388"/>
      <c r="FT5" s="388"/>
      <c r="FU5" s="388"/>
      <c r="FV5" s="388"/>
      <c r="FW5" s="388"/>
      <c r="FX5" s="388"/>
      <c r="FY5" s="388"/>
      <c r="FZ5" s="388"/>
      <c r="GA5" s="388"/>
      <c r="GB5" s="388"/>
      <c r="GC5" s="388"/>
      <c r="GD5" s="388"/>
      <c r="GE5" s="388"/>
      <c r="GF5" s="388"/>
      <c r="GG5" s="388"/>
      <c r="GH5" s="388"/>
      <c r="GI5" s="388"/>
      <c r="GJ5" s="388"/>
      <c r="GK5" s="388"/>
      <c r="GL5" s="388"/>
      <c r="GM5" s="388"/>
      <c r="GN5" s="388"/>
      <c r="GO5" s="388"/>
      <c r="GP5" s="388"/>
      <c r="GQ5" s="388"/>
      <c r="GR5" s="388"/>
      <c r="GS5" s="388"/>
      <c r="GT5" s="388"/>
      <c r="GU5" s="388"/>
      <c r="GV5" s="388"/>
      <c r="GW5" s="388"/>
      <c r="GX5" s="388"/>
      <c r="GY5" s="388"/>
      <c r="GZ5" s="388"/>
      <c r="HA5" s="388"/>
      <c r="HB5" s="388"/>
      <c r="HC5" s="388"/>
      <c r="HD5" s="388"/>
      <c r="HE5" s="388"/>
      <c r="HF5" s="388"/>
      <c r="HG5" s="388"/>
      <c r="HH5" s="388"/>
      <c r="HI5" s="388"/>
      <c r="HJ5" s="388"/>
      <c r="HK5" s="388"/>
      <c r="HL5" s="388"/>
      <c r="HM5" s="388"/>
      <c r="HN5" s="388"/>
      <c r="HO5" s="388"/>
      <c r="HP5" s="388"/>
      <c r="HQ5" s="388"/>
      <c r="HR5" s="388"/>
      <c r="HS5" s="388"/>
      <c r="HT5" s="388"/>
      <c r="HU5" s="388"/>
      <c r="HV5" s="388"/>
      <c r="HW5" s="388"/>
      <c r="HX5" s="388"/>
      <c r="HY5" s="388"/>
      <c r="HZ5" s="388"/>
      <c r="IA5" s="388"/>
      <c r="IB5" s="388"/>
      <c r="IC5" s="388"/>
      <c r="ID5" s="388"/>
      <c r="IE5" s="388"/>
      <c r="IF5" s="388"/>
      <c r="IG5" s="388"/>
      <c r="IH5" s="388"/>
      <c r="II5" s="388"/>
      <c r="IJ5" s="388"/>
      <c r="IK5" s="388"/>
      <c r="IL5" s="388"/>
      <c r="IM5" s="388"/>
      <c r="IN5" s="388"/>
      <c r="IO5" s="388"/>
      <c r="IP5" s="388"/>
      <c r="IQ5" s="388"/>
      <c r="IR5" s="388"/>
      <c r="IS5" s="388"/>
      <c r="IT5" s="388"/>
      <c r="IU5" s="388"/>
    </row>
    <row r="6" spans="1:255">
      <c r="A6" s="8"/>
      <c r="B6" s="119"/>
      <c r="C6" s="389"/>
      <c r="D6" s="4"/>
      <c r="E6" s="4"/>
      <c r="F6" s="4"/>
      <c r="G6" s="4"/>
      <c r="H6" s="4"/>
      <c r="I6" s="4"/>
      <c r="J6" s="4"/>
      <c r="K6" s="4"/>
      <c r="L6" s="4"/>
      <c r="M6" s="4"/>
      <c r="N6" s="2"/>
      <c r="O6" s="1"/>
      <c r="P6" s="1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  <c r="BS6" s="388"/>
      <c r="BT6" s="388"/>
      <c r="BU6" s="388"/>
      <c r="BV6" s="388"/>
      <c r="BW6" s="388"/>
      <c r="BX6" s="388"/>
      <c r="BY6" s="388"/>
      <c r="BZ6" s="388"/>
      <c r="CA6" s="388"/>
      <c r="CB6" s="388"/>
      <c r="CC6" s="388"/>
      <c r="CD6" s="388"/>
      <c r="CE6" s="388"/>
      <c r="CF6" s="388"/>
      <c r="CG6" s="388"/>
      <c r="CH6" s="388"/>
      <c r="CI6" s="388"/>
      <c r="CJ6" s="388"/>
      <c r="CK6" s="388"/>
      <c r="CL6" s="388"/>
      <c r="CM6" s="388"/>
      <c r="CN6" s="388"/>
      <c r="CO6" s="388"/>
      <c r="CP6" s="388"/>
      <c r="CQ6" s="388"/>
      <c r="CR6" s="388"/>
      <c r="CS6" s="388"/>
      <c r="CT6" s="388"/>
      <c r="CU6" s="388"/>
      <c r="CV6" s="388"/>
      <c r="CW6" s="388"/>
      <c r="CX6" s="388"/>
      <c r="CY6" s="388"/>
      <c r="CZ6" s="388"/>
      <c r="DA6" s="388"/>
      <c r="DB6" s="388"/>
      <c r="DC6" s="388"/>
      <c r="DD6" s="388"/>
      <c r="DE6" s="388"/>
      <c r="DF6" s="388"/>
      <c r="DG6" s="388"/>
      <c r="DH6" s="388"/>
      <c r="DI6" s="388"/>
      <c r="DJ6" s="388"/>
      <c r="DK6" s="388"/>
      <c r="DL6" s="388"/>
      <c r="DM6" s="388"/>
      <c r="DN6" s="388"/>
      <c r="DO6" s="388"/>
      <c r="DP6" s="388"/>
      <c r="DQ6" s="388"/>
      <c r="DR6" s="388"/>
      <c r="DS6" s="388"/>
      <c r="DT6" s="388"/>
      <c r="DU6" s="388"/>
      <c r="DV6" s="388"/>
      <c r="DW6" s="388"/>
      <c r="DX6" s="388"/>
      <c r="DY6" s="388"/>
      <c r="DZ6" s="388"/>
      <c r="EA6" s="388"/>
      <c r="EB6" s="388"/>
      <c r="EC6" s="388"/>
      <c r="ED6" s="388"/>
      <c r="EE6" s="388"/>
      <c r="EF6" s="388"/>
      <c r="EG6" s="388"/>
      <c r="EH6" s="388"/>
      <c r="EI6" s="388"/>
      <c r="EJ6" s="388"/>
      <c r="EK6" s="388"/>
      <c r="EL6" s="388"/>
      <c r="EM6" s="388"/>
      <c r="EN6" s="388"/>
      <c r="EO6" s="388"/>
      <c r="EP6" s="388"/>
      <c r="EQ6" s="388"/>
      <c r="ER6" s="388"/>
      <c r="ES6" s="388"/>
      <c r="ET6" s="388"/>
      <c r="EU6" s="388"/>
      <c r="EV6" s="388"/>
      <c r="EW6" s="388"/>
      <c r="EX6" s="388"/>
      <c r="EY6" s="388"/>
      <c r="EZ6" s="388"/>
      <c r="FA6" s="388"/>
      <c r="FB6" s="388"/>
      <c r="FC6" s="388"/>
      <c r="FD6" s="388"/>
      <c r="FE6" s="388"/>
      <c r="FF6" s="388"/>
      <c r="FG6" s="388"/>
      <c r="FH6" s="388"/>
      <c r="FI6" s="388"/>
      <c r="FJ6" s="388"/>
      <c r="FK6" s="388"/>
      <c r="FL6" s="388"/>
      <c r="FM6" s="388"/>
      <c r="FN6" s="388"/>
      <c r="FO6" s="388"/>
      <c r="FP6" s="388"/>
      <c r="FQ6" s="388"/>
      <c r="FR6" s="388"/>
      <c r="FS6" s="388"/>
      <c r="FT6" s="388"/>
      <c r="FU6" s="388"/>
      <c r="FV6" s="388"/>
      <c r="FW6" s="388"/>
      <c r="FX6" s="388"/>
      <c r="FY6" s="388"/>
      <c r="FZ6" s="388"/>
      <c r="GA6" s="388"/>
      <c r="GB6" s="388"/>
      <c r="GC6" s="388"/>
      <c r="GD6" s="388"/>
      <c r="GE6" s="388"/>
      <c r="GF6" s="388"/>
      <c r="GG6" s="388"/>
      <c r="GH6" s="388"/>
      <c r="GI6" s="388"/>
      <c r="GJ6" s="388"/>
      <c r="GK6" s="388"/>
      <c r="GL6" s="388"/>
      <c r="GM6" s="388"/>
      <c r="GN6" s="388"/>
      <c r="GO6" s="388"/>
      <c r="GP6" s="388"/>
      <c r="GQ6" s="388"/>
      <c r="GR6" s="388"/>
      <c r="GS6" s="388"/>
      <c r="GT6" s="388"/>
      <c r="GU6" s="388"/>
      <c r="GV6" s="388"/>
      <c r="GW6" s="388"/>
      <c r="GX6" s="388"/>
      <c r="GY6" s="388"/>
      <c r="GZ6" s="388"/>
      <c r="HA6" s="388"/>
      <c r="HB6" s="388"/>
      <c r="HC6" s="388"/>
      <c r="HD6" s="388"/>
      <c r="HE6" s="388"/>
      <c r="HF6" s="388"/>
      <c r="HG6" s="388"/>
      <c r="HH6" s="388"/>
      <c r="HI6" s="388"/>
      <c r="HJ6" s="388"/>
      <c r="HK6" s="388"/>
      <c r="HL6" s="388"/>
      <c r="HM6" s="388"/>
      <c r="HN6" s="388"/>
      <c r="HO6" s="388"/>
      <c r="HP6" s="388"/>
      <c r="HQ6" s="388"/>
      <c r="HR6" s="388"/>
      <c r="HS6" s="388"/>
      <c r="HT6" s="388"/>
      <c r="HU6" s="388"/>
      <c r="HV6" s="388"/>
      <c r="HW6" s="388"/>
      <c r="HX6" s="388"/>
      <c r="HY6" s="388"/>
      <c r="HZ6" s="388"/>
      <c r="IA6" s="388"/>
      <c r="IB6" s="388"/>
      <c r="IC6" s="388"/>
      <c r="ID6" s="388"/>
      <c r="IE6" s="388"/>
      <c r="IF6" s="388"/>
      <c r="IG6" s="388"/>
      <c r="IH6" s="388"/>
      <c r="II6" s="388"/>
      <c r="IJ6" s="388"/>
      <c r="IK6" s="388"/>
      <c r="IL6" s="388"/>
      <c r="IM6" s="388"/>
      <c r="IN6" s="388"/>
      <c r="IO6" s="388"/>
      <c r="IP6" s="388"/>
      <c r="IQ6" s="388"/>
      <c r="IR6" s="388"/>
      <c r="IS6" s="388"/>
      <c r="IT6" s="388"/>
      <c r="IU6" s="388"/>
    </row>
    <row r="7" spans="1:255">
      <c r="A7" s="490" t="s">
        <v>4</v>
      </c>
      <c r="B7" s="490"/>
      <c r="C7" s="490"/>
      <c r="D7" s="423" t="s">
        <v>5</v>
      </c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390"/>
      <c r="P7" s="1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/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/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/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/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/>
      <c r="EJ7" s="388"/>
      <c r="EK7" s="388"/>
      <c r="EL7" s="388"/>
      <c r="EM7" s="388"/>
      <c r="EN7" s="388"/>
      <c r="EO7" s="388"/>
      <c r="EP7" s="388"/>
      <c r="EQ7" s="388"/>
      <c r="ER7" s="388"/>
      <c r="ES7" s="388"/>
      <c r="ET7" s="388"/>
      <c r="EU7" s="388"/>
      <c r="EV7" s="388"/>
      <c r="EW7" s="388"/>
      <c r="EX7" s="388"/>
      <c r="EY7" s="388"/>
      <c r="EZ7" s="388"/>
      <c r="FA7" s="388"/>
      <c r="FB7" s="388"/>
      <c r="FC7" s="388"/>
      <c r="FD7" s="388"/>
      <c r="FE7" s="388"/>
      <c r="FF7" s="388"/>
      <c r="FG7" s="388"/>
      <c r="FH7" s="388"/>
      <c r="FI7" s="388"/>
      <c r="FJ7" s="388"/>
      <c r="FK7" s="388"/>
      <c r="FL7" s="388"/>
      <c r="FM7" s="388"/>
      <c r="FN7" s="388"/>
      <c r="FO7" s="388"/>
      <c r="FP7" s="388"/>
      <c r="FQ7" s="388"/>
      <c r="FR7" s="388"/>
      <c r="FS7" s="388"/>
      <c r="FT7" s="388"/>
      <c r="FU7" s="388"/>
      <c r="FV7" s="388"/>
      <c r="FW7" s="388"/>
      <c r="FX7" s="388"/>
      <c r="FY7" s="388"/>
      <c r="FZ7" s="388"/>
      <c r="GA7" s="388"/>
      <c r="GB7" s="388"/>
      <c r="GC7" s="388"/>
      <c r="GD7" s="388"/>
      <c r="GE7" s="388"/>
      <c r="GF7" s="388"/>
      <c r="GG7" s="388"/>
      <c r="GH7" s="388"/>
      <c r="GI7" s="388"/>
      <c r="GJ7" s="388"/>
      <c r="GK7" s="388"/>
      <c r="GL7" s="388"/>
      <c r="GM7" s="388"/>
      <c r="GN7" s="388"/>
      <c r="GO7" s="388"/>
      <c r="GP7" s="388"/>
      <c r="GQ7" s="388"/>
      <c r="GR7" s="388"/>
      <c r="GS7" s="388"/>
      <c r="GT7" s="388"/>
      <c r="GU7" s="388"/>
      <c r="GV7" s="388"/>
      <c r="GW7" s="388"/>
      <c r="GX7" s="388"/>
      <c r="GY7" s="388"/>
      <c r="GZ7" s="388"/>
      <c r="HA7" s="388"/>
      <c r="HB7" s="388"/>
      <c r="HC7" s="388"/>
      <c r="HD7" s="388"/>
      <c r="HE7" s="388"/>
      <c r="HF7" s="388"/>
      <c r="HG7" s="388"/>
      <c r="HH7" s="388"/>
      <c r="HI7" s="388"/>
      <c r="HJ7" s="388"/>
      <c r="HK7" s="388"/>
      <c r="HL7" s="388"/>
      <c r="HM7" s="388"/>
      <c r="HN7" s="388"/>
      <c r="HO7" s="388"/>
      <c r="HP7" s="388"/>
      <c r="HQ7" s="388"/>
      <c r="HR7" s="388"/>
      <c r="HS7" s="388"/>
      <c r="HT7" s="388"/>
      <c r="HU7" s="388"/>
      <c r="HV7" s="388"/>
      <c r="HW7" s="388"/>
      <c r="HX7" s="388"/>
      <c r="HY7" s="388"/>
      <c r="HZ7" s="388"/>
      <c r="IA7" s="388"/>
      <c r="IB7" s="388"/>
      <c r="IC7" s="388"/>
      <c r="ID7" s="388"/>
      <c r="IE7" s="388"/>
      <c r="IF7" s="388"/>
      <c r="IG7" s="388"/>
      <c r="IH7" s="388"/>
      <c r="II7" s="388"/>
      <c r="IJ7" s="388"/>
      <c r="IK7" s="388"/>
      <c r="IL7" s="388"/>
      <c r="IM7" s="388"/>
      <c r="IN7" s="388"/>
      <c r="IO7" s="388"/>
      <c r="IP7" s="388"/>
      <c r="IQ7" s="388"/>
      <c r="IR7" s="388"/>
      <c r="IS7" s="388"/>
      <c r="IT7" s="388"/>
      <c r="IU7" s="388"/>
    </row>
    <row r="8" spans="1:255">
      <c r="A8" s="119"/>
      <c r="B8" s="119"/>
      <c r="C8" s="389"/>
      <c r="D8" s="119"/>
      <c r="E8" s="119"/>
      <c r="F8" s="391"/>
      <c r="G8" s="391"/>
      <c r="H8" s="38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>
      <c r="A9" s="8"/>
      <c r="B9" s="392"/>
      <c r="C9" s="389"/>
      <c r="D9" s="392"/>
      <c r="E9" s="392"/>
      <c r="F9" s="393"/>
      <c r="G9" s="393"/>
      <c r="H9" s="38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>
      <c r="A10" s="491" t="s">
        <v>6</v>
      </c>
      <c r="B10" s="492"/>
      <c r="C10" s="492"/>
      <c r="D10" s="492"/>
      <c r="E10" s="14"/>
      <c r="F10" s="394">
        <v>2014</v>
      </c>
      <c r="G10" s="394">
        <v>2013</v>
      </c>
      <c r="H10" s="395"/>
      <c r="I10" s="492" t="s">
        <v>6</v>
      </c>
      <c r="J10" s="492"/>
      <c r="K10" s="492"/>
      <c r="L10" s="492"/>
      <c r="M10" s="14"/>
      <c r="N10" s="394">
        <v>2014</v>
      </c>
      <c r="O10" s="394">
        <v>2013</v>
      </c>
      <c r="P10" s="39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>
      <c r="A11" s="16"/>
      <c r="B11" s="8"/>
      <c r="C11" s="17"/>
      <c r="D11" s="17"/>
      <c r="E11" s="17"/>
      <c r="F11" s="397"/>
      <c r="G11" s="397"/>
      <c r="H11" s="8"/>
      <c r="I11" s="1"/>
      <c r="J11" s="1"/>
      <c r="K11" s="1"/>
      <c r="L11" s="1"/>
      <c r="M11" s="1"/>
      <c r="N11" s="1"/>
      <c r="O11" s="1"/>
      <c r="P11" s="1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>
      <c r="A12" s="121"/>
      <c r="B12" s="122"/>
      <c r="C12" s="122"/>
      <c r="D12" s="122"/>
      <c r="E12" s="122"/>
      <c r="F12" s="397"/>
      <c r="G12" s="397"/>
      <c r="H12" s="22"/>
      <c r="I12" s="1"/>
      <c r="J12" s="1"/>
      <c r="K12" s="1"/>
      <c r="L12" s="1"/>
      <c r="M12" s="1"/>
      <c r="N12" s="1"/>
      <c r="O12" s="1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>
      <c r="A13" s="493" t="s">
        <v>188</v>
      </c>
      <c r="B13" s="494"/>
      <c r="C13" s="494"/>
      <c r="D13" s="494"/>
      <c r="E13" s="494"/>
      <c r="F13" s="398"/>
      <c r="G13" s="398"/>
      <c r="H13" s="22"/>
      <c r="I13" s="494" t="s">
        <v>189</v>
      </c>
      <c r="J13" s="494"/>
      <c r="K13" s="494"/>
      <c r="L13" s="494"/>
      <c r="M13" s="494"/>
      <c r="N13" s="399"/>
      <c r="O13" s="399"/>
      <c r="P13" s="19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388"/>
      <c r="BT13" s="388"/>
      <c r="BU13" s="388"/>
      <c r="BV13" s="388"/>
      <c r="BW13" s="388"/>
      <c r="BX13" s="388"/>
      <c r="BY13" s="388"/>
      <c r="BZ13" s="388"/>
      <c r="CA13" s="388"/>
      <c r="CB13" s="388"/>
      <c r="CC13" s="388"/>
      <c r="CD13" s="388"/>
      <c r="CE13" s="388"/>
      <c r="CF13" s="388"/>
      <c r="CG13" s="388"/>
      <c r="CH13" s="388"/>
      <c r="CI13" s="388"/>
      <c r="CJ13" s="388"/>
      <c r="CK13" s="388"/>
      <c r="CL13" s="388"/>
      <c r="CM13" s="388"/>
      <c r="CN13" s="388"/>
      <c r="CO13" s="388"/>
      <c r="CP13" s="388"/>
      <c r="CQ13" s="388"/>
      <c r="CR13" s="388"/>
      <c r="CS13" s="388"/>
      <c r="CT13" s="388"/>
      <c r="CU13" s="388"/>
      <c r="CV13" s="388"/>
      <c r="CW13" s="388"/>
      <c r="CX13" s="388"/>
      <c r="CY13" s="388"/>
      <c r="CZ13" s="388"/>
      <c r="DA13" s="388"/>
      <c r="DB13" s="388"/>
      <c r="DC13" s="388"/>
      <c r="DD13" s="388"/>
      <c r="DE13" s="388"/>
      <c r="DF13" s="388"/>
      <c r="DG13" s="388"/>
      <c r="DH13" s="388"/>
      <c r="DI13" s="388"/>
      <c r="DJ13" s="388"/>
      <c r="DK13" s="388"/>
      <c r="DL13" s="388"/>
      <c r="DM13" s="388"/>
      <c r="DN13" s="388"/>
      <c r="DO13" s="388"/>
      <c r="DP13" s="388"/>
      <c r="DQ13" s="388"/>
      <c r="DR13" s="388"/>
      <c r="DS13" s="388"/>
      <c r="DT13" s="388"/>
      <c r="DU13" s="388"/>
      <c r="DV13" s="388"/>
      <c r="DW13" s="388"/>
      <c r="DX13" s="388"/>
      <c r="DY13" s="388"/>
      <c r="DZ13" s="388"/>
      <c r="EA13" s="388"/>
      <c r="EB13" s="388"/>
      <c r="EC13" s="388"/>
      <c r="ED13" s="388"/>
      <c r="EE13" s="388"/>
      <c r="EF13" s="388"/>
      <c r="EG13" s="388"/>
      <c r="EH13" s="388"/>
      <c r="EI13" s="388"/>
      <c r="EJ13" s="388"/>
      <c r="EK13" s="388"/>
      <c r="EL13" s="388"/>
      <c r="EM13" s="388"/>
      <c r="EN13" s="388"/>
      <c r="EO13" s="388"/>
      <c r="EP13" s="388"/>
      <c r="EQ13" s="388"/>
      <c r="ER13" s="388"/>
      <c r="ES13" s="388"/>
      <c r="ET13" s="388"/>
      <c r="EU13" s="388"/>
      <c r="EV13" s="388"/>
      <c r="EW13" s="388"/>
      <c r="EX13" s="388"/>
      <c r="EY13" s="388"/>
      <c r="EZ13" s="388"/>
      <c r="FA13" s="388"/>
      <c r="FB13" s="388"/>
      <c r="FC13" s="388"/>
      <c r="FD13" s="388"/>
      <c r="FE13" s="388"/>
      <c r="FF13" s="388"/>
      <c r="FG13" s="388"/>
      <c r="FH13" s="388"/>
      <c r="FI13" s="388"/>
      <c r="FJ13" s="388"/>
      <c r="FK13" s="388"/>
      <c r="FL13" s="388"/>
      <c r="FM13" s="388"/>
      <c r="FN13" s="388"/>
      <c r="FO13" s="388"/>
      <c r="FP13" s="388"/>
      <c r="FQ13" s="388"/>
      <c r="FR13" s="388"/>
      <c r="FS13" s="388"/>
      <c r="FT13" s="388"/>
      <c r="FU13" s="388"/>
      <c r="FV13" s="388"/>
      <c r="FW13" s="388"/>
      <c r="FX13" s="388"/>
      <c r="FY13" s="388"/>
      <c r="FZ13" s="388"/>
      <c r="GA13" s="388"/>
      <c r="GB13" s="388"/>
      <c r="GC13" s="388"/>
      <c r="GD13" s="388"/>
      <c r="GE13" s="388"/>
      <c r="GF13" s="388"/>
      <c r="GG13" s="388"/>
      <c r="GH13" s="388"/>
      <c r="GI13" s="388"/>
      <c r="GJ13" s="388"/>
      <c r="GK13" s="388"/>
      <c r="GL13" s="388"/>
      <c r="GM13" s="388"/>
      <c r="GN13" s="388"/>
      <c r="GO13" s="388"/>
      <c r="GP13" s="388"/>
      <c r="GQ13" s="388"/>
      <c r="GR13" s="388"/>
      <c r="GS13" s="388"/>
      <c r="GT13" s="388"/>
      <c r="GU13" s="388"/>
      <c r="GV13" s="388"/>
      <c r="GW13" s="388"/>
      <c r="GX13" s="388"/>
      <c r="GY13" s="388"/>
      <c r="GZ13" s="388"/>
      <c r="HA13" s="388"/>
      <c r="HB13" s="388"/>
      <c r="HC13" s="388"/>
      <c r="HD13" s="388"/>
      <c r="HE13" s="388"/>
      <c r="HF13" s="388"/>
      <c r="HG13" s="388"/>
      <c r="HH13" s="388"/>
      <c r="HI13" s="388"/>
      <c r="HJ13" s="388"/>
      <c r="HK13" s="388"/>
      <c r="HL13" s="388"/>
      <c r="HM13" s="388"/>
      <c r="HN13" s="388"/>
      <c r="HO13" s="388"/>
      <c r="HP13" s="388"/>
      <c r="HQ13" s="388"/>
      <c r="HR13" s="388"/>
      <c r="HS13" s="388"/>
      <c r="HT13" s="388"/>
      <c r="HU13" s="388"/>
      <c r="HV13" s="388"/>
      <c r="HW13" s="388"/>
      <c r="HX13" s="388"/>
      <c r="HY13" s="388"/>
      <c r="HZ13" s="388"/>
      <c r="IA13" s="388"/>
      <c r="IB13" s="388"/>
      <c r="IC13" s="388"/>
      <c r="ID13" s="388"/>
      <c r="IE13" s="388"/>
      <c r="IF13" s="388"/>
      <c r="IG13" s="388"/>
      <c r="IH13" s="388"/>
      <c r="II13" s="388"/>
      <c r="IJ13" s="388"/>
      <c r="IK13" s="388"/>
      <c r="IL13" s="388"/>
      <c r="IM13" s="388"/>
      <c r="IN13" s="388"/>
      <c r="IO13" s="388"/>
      <c r="IP13" s="388"/>
      <c r="IQ13" s="388"/>
      <c r="IR13" s="388"/>
      <c r="IS13" s="388"/>
      <c r="IT13" s="388"/>
      <c r="IU13" s="388"/>
    </row>
    <row r="14" spans="1:255">
      <c r="A14" s="121"/>
      <c r="B14" s="122"/>
      <c r="C14" s="22"/>
      <c r="D14" s="122"/>
      <c r="E14" s="122"/>
      <c r="F14" s="398"/>
      <c r="G14" s="398"/>
      <c r="H14" s="22"/>
      <c r="I14" s="22"/>
      <c r="J14" s="122"/>
      <c r="K14" s="122"/>
      <c r="L14" s="122"/>
      <c r="M14" s="122"/>
      <c r="N14" s="398"/>
      <c r="O14" s="398"/>
      <c r="P14" s="19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8"/>
      <c r="CK14" s="388"/>
      <c r="CL14" s="388"/>
      <c r="CM14" s="388"/>
      <c r="CN14" s="388"/>
      <c r="CO14" s="388"/>
      <c r="CP14" s="388"/>
      <c r="CQ14" s="388"/>
      <c r="CR14" s="388"/>
      <c r="CS14" s="388"/>
      <c r="CT14" s="388"/>
      <c r="CU14" s="388"/>
      <c r="CV14" s="388"/>
      <c r="CW14" s="388"/>
      <c r="CX14" s="388"/>
      <c r="CY14" s="388"/>
      <c r="CZ14" s="388"/>
      <c r="DA14" s="388"/>
      <c r="DB14" s="388"/>
      <c r="DC14" s="388"/>
      <c r="DD14" s="388"/>
      <c r="DE14" s="388"/>
      <c r="DF14" s="388"/>
      <c r="DG14" s="388"/>
      <c r="DH14" s="388"/>
      <c r="DI14" s="388"/>
      <c r="DJ14" s="388"/>
      <c r="DK14" s="388"/>
      <c r="DL14" s="388"/>
      <c r="DM14" s="388"/>
      <c r="DN14" s="388"/>
      <c r="DO14" s="388"/>
      <c r="DP14" s="388"/>
      <c r="DQ14" s="388"/>
      <c r="DR14" s="388"/>
      <c r="DS14" s="388"/>
      <c r="DT14" s="388"/>
      <c r="DU14" s="388"/>
      <c r="DV14" s="388"/>
      <c r="DW14" s="388"/>
      <c r="DX14" s="388"/>
      <c r="DY14" s="388"/>
      <c r="DZ14" s="388"/>
      <c r="EA14" s="388"/>
      <c r="EB14" s="388"/>
      <c r="EC14" s="388"/>
      <c r="ED14" s="388"/>
      <c r="EE14" s="388"/>
      <c r="EF14" s="388"/>
      <c r="EG14" s="388"/>
      <c r="EH14" s="388"/>
      <c r="EI14" s="388"/>
      <c r="EJ14" s="388"/>
      <c r="EK14" s="388"/>
      <c r="EL14" s="388"/>
      <c r="EM14" s="388"/>
      <c r="EN14" s="388"/>
      <c r="EO14" s="388"/>
      <c r="EP14" s="388"/>
      <c r="EQ14" s="388"/>
      <c r="ER14" s="388"/>
      <c r="ES14" s="388"/>
      <c r="ET14" s="388"/>
      <c r="EU14" s="388"/>
      <c r="EV14" s="388"/>
      <c r="EW14" s="388"/>
      <c r="EX14" s="388"/>
      <c r="EY14" s="388"/>
      <c r="EZ14" s="388"/>
      <c r="FA14" s="388"/>
      <c r="FB14" s="388"/>
      <c r="FC14" s="388"/>
      <c r="FD14" s="388"/>
      <c r="FE14" s="388"/>
      <c r="FF14" s="388"/>
      <c r="FG14" s="388"/>
      <c r="FH14" s="388"/>
      <c r="FI14" s="388"/>
      <c r="FJ14" s="388"/>
      <c r="FK14" s="388"/>
      <c r="FL14" s="388"/>
      <c r="FM14" s="388"/>
      <c r="FN14" s="388"/>
      <c r="FO14" s="388"/>
      <c r="FP14" s="388"/>
      <c r="FQ14" s="388"/>
      <c r="FR14" s="388"/>
      <c r="FS14" s="388"/>
      <c r="FT14" s="388"/>
      <c r="FU14" s="388"/>
      <c r="FV14" s="388"/>
      <c r="FW14" s="388"/>
      <c r="FX14" s="388"/>
      <c r="FY14" s="388"/>
      <c r="FZ14" s="388"/>
      <c r="GA14" s="388"/>
      <c r="GB14" s="388"/>
      <c r="GC14" s="388"/>
      <c r="GD14" s="388"/>
      <c r="GE14" s="388"/>
      <c r="GF14" s="388"/>
      <c r="GG14" s="388"/>
      <c r="GH14" s="388"/>
      <c r="GI14" s="388"/>
      <c r="GJ14" s="388"/>
      <c r="GK14" s="388"/>
      <c r="GL14" s="388"/>
      <c r="GM14" s="388"/>
      <c r="GN14" s="388"/>
      <c r="GO14" s="388"/>
      <c r="GP14" s="388"/>
      <c r="GQ14" s="388"/>
      <c r="GR14" s="388"/>
      <c r="GS14" s="388"/>
      <c r="GT14" s="388"/>
      <c r="GU14" s="388"/>
      <c r="GV14" s="388"/>
      <c r="GW14" s="388"/>
      <c r="GX14" s="388"/>
      <c r="GY14" s="388"/>
      <c r="GZ14" s="388"/>
      <c r="HA14" s="388"/>
      <c r="HB14" s="388"/>
      <c r="HC14" s="388"/>
      <c r="HD14" s="388"/>
      <c r="HE14" s="388"/>
      <c r="HF14" s="388"/>
      <c r="HG14" s="388"/>
      <c r="HH14" s="388"/>
      <c r="HI14" s="388"/>
      <c r="HJ14" s="388"/>
      <c r="HK14" s="388"/>
      <c r="HL14" s="388"/>
      <c r="HM14" s="388"/>
      <c r="HN14" s="388"/>
      <c r="HO14" s="388"/>
      <c r="HP14" s="388"/>
      <c r="HQ14" s="388"/>
      <c r="HR14" s="388"/>
      <c r="HS14" s="388"/>
      <c r="HT14" s="388"/>
      <c r="HU14" s="388"/>
      <c r="HV14" s="388"/>
      <c r="HW14" s="388"/>
      <c r="HX14" s="388"/>
      <c r="HY14" s="388"/>
      <c r="HZ14" s="388"/>
      <c r="IA14" s="388"/>
      <c r="IB14" s="388"/>
      <c r="IC14" s="388"/>
      <c r="ID14" s="388"/>
      <c r="IE14" s="388"/>
      <c r="IF14" s="388"/>
      <c r="IG14" s="388"/>
      <c r="IH14" s="388"/>
      <c r="II14" s="388"/>
      <c r="IJ14" s="388"/>
      <c r="IK14" s="388"/>
      <c r="IL14" s="388"/>
      <c r="IM14" s="388"/>
      <c r="IN14" s="388"/>
      <c r="IO14" s="388"/>
      <c r="IP14" s="388"/>
      <c r="IQ14" s="388"/>
      <c r="IR14" s="388"/>
      <c r="IS14" s="388"/>
      <c r="IT14" s="388"/>
      <c r="IU14" s="388"/>
    </row>
    <row r="15" spans="1:255">
      <c r="A15" s="121"/>
      <c r="B15" s="494" t="s">
        <v>129</v>
      </c>
      <c r="C15" s="494"/>
      <c r="D15" s="494"/>
      <c r="E15" s="494"/>
      <c r="F15" s="400">
        <f>SUM(F16:F26)</f>
        <v>538596313.551</v>
      </c>
      <c r="G15" s="400">
        <f>SUM(G16:G26)</f>
        <v>527203516.38</v>
      </c>
      <c r="H15" s="22"/>
      <c r="I15" s="22"/>
      <c r="J15" s="494" t="s">
        <v>129</v>
      </c>
      <c r="K15" s="494"/>
      <c r="L15" s="494"/>
      <c r="M15" s="494"/>
      <c r="N15" s="400">
        <f>SUM(N16:N18)</f>
        <v>0</v>
      </c>
      <c r="O15" s="400">
        <f>SUM(O16:O18)</f>
        <v>0</v>
      </c>
      <c r="P15" s="19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8"/>
      <c r="CE15" s="388"/>
      <c r="CF15" s="388"/>
      <c r="CG15" s="388"/>
      <c r="CH15" s="388"/>
      <c r="CI15" s="388"/>
      <c r="CJ15" s="388"/>
      <c r="CK15" s="388"/>
      <c r="CL15" s="388"/>
      <c r="CM15" s="388"/>
      <c r="CN15" s="388"/>
      <c r="CO15" s="388"/>
      <c r="CP15" s="388"/>
      <c r="CQ15" s="388"/>
      <c r="CR15" s="388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  <c r="DI15" s="388"/>
      <c r="DJ15" s="388"/>
      <c r="DK15" s="388"/>
      <c r="DL15" s="388"/>
      <c r="DM15" s="388"/>
      <c r="DN15" s="388"/>
      <c r="DO15" s="388"/>
      <c r="DP15" s="388"/>
      <c r="DQ15" s="388"/>
      <c r="DR15" s="388"/>
      <c r="DS15" s="388"/>
      <c r="DT15" s="388"/>
      <c r="DU15" s="388"/>
      <c r="DV15" s="388"/>
      <c r="DW15" s="388"/>
      <c r="DX15" s="388"/>
      <c r="DY15" s="388"/>
      <c r="DZ15" s="388"/>
      <c r="EA15" s="388"/>
      <c r="EB15" s="388"/>
      <c r="EC15" s="388"/>
      <c r="ED15" s="388"/>
      <c r="EE15" s="388"/>
      <c r="EF15" s="388"/>
      <c r="EG15" s="388"/>
      <c r="EH15" s="388"/>
      <c r="EI15" s="388"/>
      <c r="EJ15" s="388"/>
      <c r="EK15" s="388"/>
      <c r="EL15" s="388"/>
      <c r="EM15" s="388"/>
      <c r="EN15" s="388"/>
      <c r="EO15" s="388"/>
      <c r="EP15" s="388"/>
      <c r="EQ15" s="388"/>
      <c r="ER15" s="388"/>
      <c r="ES15" s="388"/>
      <c r="ET15" s="388"/>
      <c r="EU15" s="388"/>
      <c r="EV15" s="388"/>
      <c r="EW15" s="388"/>
      <c r="EX15" s="388"/>
      <c r="EY15" s="388"/>
      <c r="EZ15" s="388"/>
      <c r="FA15" s="388"/>
      <c r="FB15" s="388"/>
      <c r="FC15" s="388"/>
      <c r="FD15" s="388"/>
      <c r="FE15" s="388"/>
      <c r="FF15" s="388"/>
      <c r="FG15" s="388"/>
      <c r="FH15" s="388"/>
      <c r="FI15" s="388"/>
      <c r="FJ15" s="388"/>
      <c r="FK15" s="388"/>
      <c r="FL15" s="388"/>
      <c r="FM15" s="388"/>
      <c r="FN15" s="388"/>
      <c r="FO15" s="388"/>
      <c r="FP15" s="388"/>
      <c r="FQ15" s="388"/>
      <c r="FR15" s="388"/>
      <c r="FS15" s="388"/>
      <c r="FT15" s="388"/>
      <c r="FU15" s="388"/>
      <c r="FV15" s="388"/>
      <c r="FW15" s="388"/>
      <c r="FX15" s="388"/>
      <c r="FY15" s="388"/>
      <c r="FZ15" s="388"/>
      <c r="GA15" s="388"/>
      <c r="GB15" s="388"/>
      <c r="GC15" s="388"/>
      <c r="GD15" s="388"/>
      <c r="GE15" s="388"/>
      <c r="GF15" s="388"/>
      <c r="GG15" s="388"/>
      <c r="GH15" s="388"/>
      <c r="GI15" s="388"/>
      <c r="GJ15" s="388"/>
      <c r="GK15" s="388"/>
      <c r="GL15" s="388"/>
      <c r="GM15" s="388"/>
      <c r="GN15" s="388"/>
      <c r="GO15" s="388"/>
      <c r="GP15" s="388"/>
      <c r="GQ15" s="388"/>
      <c r="GR15" s="388"/>
      <c r="GS15" s="388"/>
      <c r="GT15" s="388"/>
      <c r="GU15" s="388"/>
      <c r="GV15" s="388"/>
      <c r="GW15" s="388"/>
      <c r="GX15" s="388"/>
      <c r="GY15" s="388"/>
      <c r="GZ15" s="388"/>
      <c r="HA15" s="388"/>
      <c r="HB15" s="388"/>
      <c r="HC15" s="388"/>
      <c r="HD15" s="388"/>
      <c r="HE15" s="388"/>
      <c r="HF15" s="388"/>
      <c r="HG15" s="388"/>
      <c r="HH15" s="388"/>
      <c r="HI15" s="388"/>
      <c r="HJ15" s="388"/>
      <c r="HK15" s="388"/>
      <c r="HL15" s="388"/>
      <c r="HM15" s="388"/>
      <c r="HN15" s="388"/>
      <c r="HO15" s="388"/>
      <c r="HP15" s="388"/>
      <c r="HQ15" s="388"/>
      <c r="HR15" s="388"/>
      <c r="HS15" s="388"/>
      <c r="HT15" s="388"/>
      <c r="HU15" s="388"/>
      <c r="HV15" s="388"/>
      <c r="HW15" s="388"/>
      <c r="HX15" s="388"/>
      <c r="HY15" s="388"/>
      <c r="HZ15" s="388"/>
      <c r="IA15" s="388"/>
      <c r="IB15" s="388"/>
      <c r="IC15" s="388"/>
      <c r="ID15" s="388"/>
      <c r="IE15" s="388"/>
      <c r="IF15" s="388"/>
      <c r="IG15" s="388"/>
      <c r="IH15" s="388"/>
      <c r="II15" s="388"/>
      <c r="IJ15" s="388"/>
      <c r="IK15" s="388"/>
      <c r="IL15" s="388"/>
      <c r="IM15" s="388"/>
      <c r="IN15" s="388"/>
      <c r="IO15" s="388"/>
      <c r="IP15" s="388"/>
      <c r="IQ15" s="388"/>
      <c r="IR15" s="388"/>
      <c r="IS15" s="388"/>
      <c r="IT15" s="388"/>
      <c r="IU15" s="388"/>
    </row>
    <row r="16" spans="1:255">
      <c r="A16" s="121"/>
      <c r="B16" s="122"/>
      <c r="C16" s="495" t="s">
        <v>11</v>
      </c>
      <c r="D16" s="495"/>
      <c r="E16" s="495"/>
      <c r="F16" s="401">
        <v>0</v>
      </c>
      <c r="G16" s="401">
        <v>0</v>
      </c>
      <c r="H16" s="22"/>
      <c r="I16" s="22"/>
      <c r="J16" s="1"/>
      <c r="K16" s="496" t="s">
        <v>98</v>
      </c>
      <c r="L16" s="496"/>
      <c r="M16" s="496"/>
      <c r="N16" s="401">
        <v>0</v>
      </c>
      <c r="O16" s="401">
        <v>0</v>
      </c>
      <c r="P16" s="19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8"/>
      <c r="BN16" s="388"/>
      <c r="BO16" s="388"/>
      <c r="BP16" s="388"/>
      <c r="BQ16" s="388"/>
      <c r="BR16" s="388"/>
      <c r="BS16" s="388"/>
      <c r="BT16" s="388"/>
      <c r="BU16" s="388"/>
      <c r="BV16" s="388"/>
      <c r="BW16" s="388"/>
      <c r="BX16" s="388"/>
      <c r="BY16" s="388"/>
      <c r="BZ16" s="388"/>
      <c r="CA16" s="388"/>
      <c r="CB16" s="388"/>
      <c r="CC16" s="388"/>
      <c r="CD16" s="388"/>
      <c r="CE16" s="388"/>
      <c r="CF16" s="388"/>
      <c r="CG16" s="388"/>
      <c r="CH16" s="388"/>
      <c r="CI16" s="388"/>
      <c r="CJ16" s="388"/>
      <c r="CK16" s="388"/>
      <c r="CL16" s="388"/>
      <c r="CM16" s="388"/>
      <c r="CN16" s="388"/>
      <c r="CO16" s="388"/>
      <c r="CP16" s="388"/>
      <c r="CQ16" s="388"/>
      <c r="CR16" s="388"/>
      <c r="CS16" s="388"/>
      <c r="CT16" s="388"/>
      <c r="CU16" s="388"/>
      <c r="CV16" s="388"/>
      <c r="CW16" s="388"/>
      <c r="CX16" s="388"/>
      <c r="CY16" s="388"/>
      <c r="CZ16" s="388"/>
      <c r="DA16" s="388"/>
      <c r="DB16" s="388"/>
      <c r="DC16" s="388"/>
      <c r="DD16" s="388"/>
      <c r="DE16" s="388"/>
      <c r="DF16" s="388"/>
      <c r="DG16" s="388"/>
      <c r="DH16" s="388"/>
      <c r="DI16" s="388"/>
      <c r="DJ16" s="388"/>
      <c r="DK16" s="388"/>
      <c r="DL16" s="388"/>
      <c r="DM16" s="388"/>
      <c r="DN16" s="388"/>
      <c r="DO16" s="388"/>
      <c r="DP16" s="388"/>
      <c r="DQ16" s="388"/>
      <c r="DR16" s="388"/>
      <c r="DS16" s="388"/>
      <c r="DT16" s="388"/>
      <c r="DU16" s="388"/>
      <c r="DV16" s="388"/>
      <c r="DW16" s="388"/>
      <c r="DX16" s="388"/>
      <c r="DY16" s="388"/>
      <c r="DZ16" s="388"/>
      <c r="EA16" s="388"/>
      <c r="EB16" s="388"/>
      <c r="EC16" s="388"/>
      <c r="ED16" s="388"/>
      <c r="EE16" s="388"/>
      <c r="EF16" s="388"/>
      <c r="EG16" s="388"/>
      <c r="EH16" s="388"/>
      <c r="EI16" s="388"/>
      <c r="EJ16" s="388"/>
      <c r="EK16" s="388"/>
      <c r="EL16" s="388"/>
      <c r="EM16" s="388"/>
      <c r="EN16" s="388"/>
      <c r="EO16" s="388"/>
      <c r="EP16" s="388"/>
      <c r="EQ16" s="388"/>
      <c r="ER16" s="388"/>
      <c r="ES16" s="388"/>
      <c r="ET16" s="388"/>
      <c r="EU16" s="388"/>
      <c r="EV16" s="388"/>
      <c r="EW16" s="388"/>
      <c r="EX16" s="388"/>
      <c r="EY16" s="388"/>
      <c r="EZ16" s="388"/>
      <c r="FA16" s="388"/>
      <c r="FB16" s="388"/>
      <c r="FC16" s="388"/>
      <c r="FD16" s="388"/>
      <c r="FE16" s="388"/>
      <c r="FF16" s="388"/>
      <c r="FG16" s="388"/>
      <c r="FH16" s="388"/>
      <c r="FI16" s="388"/>
      <c r="FJ16" s="388"/>
      <c r="FK16" s="388"/>
      <c r="FL16" s="388"/>
      <c r="FM16" s="388"/>
      <c r="FN16" s="388"/>
      <c r="FO16" s="388"/>
      <c r="FP16" s="388"/>
      <c r="FQ16" s="388"/>
      <c r="FR16" s="388"/>
      <c r="FS16" s="388"/>
      <c r="FT16" s="388"/>
      <c r="FU16" s="388"/>
      <c r="FV16" s="388"/>
      <c r="FW16" s="388"/>
      <c r="FX16" s="388"/>
      <c r="FY16" s="388"/>
      <c r="FZ16" s="388"/>
      <c r="GA16" s="388"/>
      <c r="GB16" s="388"/>
      <c r="GC16" s="388"/>
      <c r="GD16" s="388"/>
      <c r="GE16" s="388"/>
      <c r="GF16" s="388"/>
      <c r="GG16" s="388"/>
      <c r="GH16" s="388"/>
      <c r="GI16" s="388"/>
      <c r="GJ16" s="388"/>
      <c r="GK16" s="388"/>
      <c r="GL16" s="388"/>
      <c r="GM16" s="388"/>
      <c r="GN16" s="388"/>
      <c r="GO16" s="388"/>
      <c r="GP16" s="388"/>
      <c r="GQ16" s="388"/>
      <c r="GR16" s="388"/>
      <c r="GS16" s="388"/>
      <c r="GT16" s="388"/>
      <c r="GU16" s="388"/>
      <c r="GV16" s="388"/>
      <c r="GW16" s="388"/>
      <c r="GX16" s="388"/>
      <c r="GY16" s="388"/>
      <c r="GZ16" s="388"/>
      <c r="HA16" s="388"/>
      <c r="HB16" s="388"/>
      <c r="HC16" s="388"/>
      <c r="HD16" s="388"/>
      <c r="HE16" s="388"/>
      <c r="HF16" s="388"/>
      <c r="HG16" s="388"/>
      <c r="HH16" s="388"/>
      <c r="HI16" s="388"/>
      <c r="HJ16" s="388"/>
      <c r="HK16" s="388"/>
      <c r="HL16" s="388"/>
      <c r="HM16" s="388"/>
      <c r="HN16" s="388"/>
      <c r="HO16" s="388"/>
      <c r="HP16" s="388"/>
      <c r="HQ16" s="388"/>
      <c r="HR16" s="388"/>
      <c r="HS16" s="388"/>
      <c r="HT16" s="388"/>
      <c r="HU16" s="388"/>
      <c r="HV16" s="388"/>
      <c r="HW16" s="388"/>
      <c r="HX16" s="388"/>
      <c r="HY16" s="388"/>
      <c r="HZ16" s="388"/>
      <c r="IA16" s="388"/>
      <c r="IB16" s="388"/>
      <c r="IC16" s="388"/>
      <c r="ID16" s="388"/>
      <c r="IE16" s="388"/>
      <c r="IF16" s="388"/>
      <c r="IG16" s="388"/>
      <c r="IH16" s="388"/>
      <c r="II16" s="388"/>
      <c r="IJ16" s="388"/>
      <c r="IK16" s="388"/>
      <c r="IL16" s="388"/>
      <c r="IM16" s="388"/>
      <c r="IN16" s="388"/>
      <c r="IO16" s="388"/>
      <c r="IP16" s="388"/>
      <c r="IQ16" s="388"/>
      <c r="IR16" s="388"/>
      <c r="IS16" s="388"/>
      <c r="IT16" s="388"/>
      <c r="IU16" s="388"/>
    </row>
    <row r="17" spans="1:255">
      <c r="A17" s="121"/>
      <c r="B17" s="122"/>
      <c r="C17" s="495" t="s">
        <v>190</v>
      </c>
      <c r="D17" s="495"/>
      <c r="E17" s="495"/>
      <c r="F17" s="401">
        <v>0</v>
      </c>
      <c r="G17" s="401">
        <v>0</v>
      </c>
      <c r="H17" s="22"/>
      <c r="I17" s="22"/>
      <c r="J17" s="1"/>
      <c r="K17" s="496" t="s">
        <v>100</v>
      </c>
      <c r="L17" s="496"/>
      <c r="M17" s="496"/>
      <c r="N17" s="401">
        <v>0</v>
      </c>
      <c r="O17" s="401">
        <v>0</v>
      </c>
      <c r="P17" s="19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88"/>
      <c r="CG17" s="388"/>
      <c r="CH17" s="388"/>
      <c r="CI17" s="388"/>
      <c r="CJ17" s="388"/>
      <c r="CK17" s="388"/>
      <c r="CL17" s="388"/>
      <c r="CM17" s="388"/>
      <c r="CN17" s="388"/>
      <c r="CO17" s="388"/>
      <c r="CP17" s="388"/>
      <c r="CQ17" s="388"/>
      <c r="CR17" s="388"/>
      <c r="CS17" s="388"/>
      <c r="CT17" s="388"/>
      <c r="CU17" s="388"/>
      <c r="CV17" s="388"/>
      <c r="CW17" s="388"/>
      <c r="CX17" s="388"/>
      <c r="CY17" s="388"/>
      <c r="CZ17" s="388"/>
      <c r="DA17" s="388"/>
      <c r="DB17" s="388"/>
      <c r="DC17" s="388"/>
      <c r="DD17" s="388"/>
      <c r="DE17" s="388"/>
      <c r="DF17" s="388"/>
      <c r="DG17" s="388"/>
      <c r="DH17" s="388"/>
      <c r="DI17" s="388"/>
      <c r="DJ17" s="388"/>
      <c r="DK17" s="388"/>
      <c r="DL17" s="388"/>
      <c r="DM17" s="388"/>
      <c r="DN17" s="388"/>
      <c r="DO17" s="388"/>
      <c r="DP17" s="388"/>
      <c r="DQ17" s="388"/>
      <c r="DR17" s="388"/>
      <c r="DS17" s="388"/>
      <c r="DT17" s="388"/>
      <c r="DU17" s="388"/>
      <c r="DV17" s="388"/>
      <c r="DW17" s="388"/>
      <c r="DX17" s="388"/>
      <c r="DY17" s="388"/>
      <c r="DZ17" s="388"/>
      <c r="EA17" s="388"/>
      <c r="EB17" s="388"/>
      <c r="EC17" s="388"/>
      <c r="ED17" s="388"/>
      <c r="EE17" s="388"/>
      <c r="EF17" s="388"/>
      <c r="EG17" s="388"/>
      <c r="EH17" s="388"/>
      <c r="EI17" s="388"/>
      <c r="EJ17" s="388"/>
      <c r="EK17" s="388"/>
      <c r="EL17" s="388"/>
      <c r="EM17" s="388"/>
      <c r="EN17" s="388"/>
      <c r="EO17" s="388"/>
      <c r="EP17" s="388"/>
      <c r="EQ17" s="388"/>
      <c r="ER17" s="388"/>
      <c r="ES17" s="388"/>
      <c r="ET17" s="388"/>
      <c r="EU17" s="388"/>
      <c r="EV17" s="388"/>
      <c r="EW17" s="388"/>
      <c r="EX17" s="388"/>
      <c r="EY17" s="388"/>
      <c r="EZ17" s="388"/>
      <c r="FA17" s="388"/>
      <c r="FB17" s="388"/>
      <c r="FC17" s="388"/>
      <c r="FD17" s="388"/>
      <c r="FE17" s="388"/>
      <c r="FF17" s="388"/>
      <c r="FG17" s="388"/>
      <c r="FH17" s="388"/>
      <c r="FI17" s="388"/>
      <c r="FJ17" s="388"/>
      <c r="FK17" s="388"/>
      <c r="FL17" s="388"/>
      <c r="FM17" s="388"/>
      <c r="FN17" s="388"/>
      <c r="FO17" s="388"/>
      <c r="FP17" s="388"/>
      <c r="FQ17" s="388"/>
      <c r="FR17" s="388"/>
      <c r="FS17" s="388"/>
      <c r="FT17" s="388"/>
      <c r="FU17" s="388"/>
      <c r="FV17" s="388"/>
      <c r="FW17" s="388"/>
      <c r="FX17" s="388"/>
      <c r="FY17" s="388"/>
      <c r="FZ17" s="388"/>
      <c r="GA17" s="388"/>
      <c r="GB17" s="388"/>
      <c r="GC17" s="388"/>
      <c r="GD17" s="388"/>
      <c r="GE17" s="388"/>
      <c r="GF17" s="388"/>
      <c r="GG17" s="388"/>
      <c r="GH17" s="388"/>
      <c r="GI17" s="388"/>
      <c r="GJ17" s="388"/>
      <c r="GK17" s="388"/>
      <c r="GL17" s="388"/>
      <c r="GM17" s="388"/>
      <c r="GN17" s="388"/>
      <c r="GO17" s="388"/>
      <c r="GP17" s="388"/>
      <c r="GQ17" s="388"/>
      <c r="GR17" s="388"/>
      <c r="GS17" s="388"/>
      <c r="GT17" s="388"/>
      <c r="GU17" s="388"/>
      <c r="GV17" s="388"/>
      <c r="GW17" s="388"/>
      <c r="GX17" s="388"/>
      <c r="GY17" s="388"/>
      <c r="GZ17" s="388"/>
      <c r="HA17" s="388"/>
      <c r="HB17" s="388"/>
      <c r="HC17" s="388"/>
      <c r="HD17" s="388"/>
      <c r="HE17" s="388"/>
      <c r="HF17" s="388"/>
      <c r="HG17" s="388"/>
      <c r="HH17" s="388"/>
      <c r="HI17" s="388"/>
      <c r="HJ17" s="388"/>
      <c r="HK17" s="388"/>
      <c r="HL17" s="388"/>
      <c r="HM17" s="388"/>
      <c r="HN17" s="388"/>
      <c r="HO17" s="388"/>
      <c r="HP17" s="388"/>
      <c r="HQ17" s="388"/>
      <c r="HR17" s="388"/>
      <c r="HS17" s="388"/>
      <c r="HT17" s="388"/>
      <c r="HU17" s="388"/>
      <c r="HV17" s="388"/>
      <c r="HW17" s="388"/>
      <c r="HX17" s="388"/>
      <c r="HY17" s="388"/>
      <c r="HZ17" s="388"/>
      <c r="IA17" s="388"/>
      <c r="IB17" s="388"/>
      <c r="IC17" s="388"/>
      <c r="ID17" s="388"/>
      <c r="IE17" s="388"/>
      <c r="IF17" s="388"/>
      <c r="IG17" s="388"/>
      <c r="IH17" s="388"/>
      <c r="II17" s="388"/>
      <c r="IJ17" s="388"/>
      <c r="IK17" s="388"/>
      <c r="IL17" s="388"/>
      <c r="IM17" s="388"/>
      <c r="IN17" s="388"/>
      <c r="IO17" s="388"/>
      <c r="IP17" s="388"/>
      <c r="IQ17" s="388"/>
      <c r="IR17" s="388"/>
      <c r="IS17" s="388"/>
      <c r="IT17" s="388"/>
      <c r="IU17" s="388"/>
    </row>
    <row r="18" spans="1:255">
      <c r="A18" s="121"/>
      <c r="B18" s="402"/>
      <c r="C18" s="495" t="s">
        <v>191</v>
      </c>
      <c r="D18" s="495"/>
      <c r="E18" s="495"/>
      <c r="F18" s="401">
        <v>0</v>
      </c>
      <c r="G18" s="401">
        <v>0</v>
      </c>
      <c r="H18" s="22"/>
      <c r="I18" s="22"/>
      <c r="J18" s="397"/>
      <c r="K18" s="496" t="s">
        <v>192</v>
      </c>
      <c r="L18" s="496"/>
      <c r="M18" s="496"/>
      <c r="N18" s="401">
        <v>0</v>
      </c>
      <c r="O18" s="401">
        <v>0</v>
      </c>
      <c r="P18" s="19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8"/>
      <c r="BM18" s="388"/>
      <c r="BN18" s="388"/>
      <c r="BO18" s="388"/>
      <c r="BP18" s="388"/>
      <c r="BQ18" s="388"/>
      <c r="BR18" s="388"/>
      <c r="BS18" s="388"/>
      <c r="BT18" s="388"/>
      <c r="BU18" s="388"/>
      <c r="BV18" s="388"/>
      <c r="BW18" s="388"/>
      <c r="BX18" s="388"/>
      <c r="BY18" s="388"/>
      <c r="BZ18" s="388"/>
      <c r="CA18" s="388"/>
      <c r="CB18" s="388"/>
      <c r="CC18" s="388"/>
      <c r="CD18" s="388"/>
      <c r="CE18" s="388"/>
      <c r="CF18" s="388"/>
      <c r="CG18" s="388"/>
      <c r="CH18" s="388"/>
      <c r="CI18" s="388"/>
      <c r="CJ18" s="388"/>
      <c r="CK18" s="388"/>
      <c r="CL18" s="388"/>
      <c r="CM18" s="388"/>
      <c r="CN18" s="388"/>
      <c r="CO18" s="388"/>
      <c r="CP18" s="388"/>
      <c r="CQ18" s="388"/>
      <c r="CR18" s="388"/>
      <c r="CS18" s="388"/>
      <c r="CT18" s="388"/>
      <c r="CU18" s="388"/>
      <c r="CV18" s="388"/>
      <c r="CW18" s="388"/>
      <c r="CX18" s="388"/>
      <c r="CY18" s="388"/>
      <c r="CZ18" s="388"/>
      <c r="DA18" s="388"/>
      <c r="DB18" s="388"/>
      <c r="DC18" s="388"/>
      <c r="DD18" s="388"/>
      <c r="DE18" s="388"/>
      <c r="DF18" s="388"/>
      <c r="DG18" s="388"/>
      <c r="DH18" s="388"/>
      <c r="DI18" s="388"/>
      <c r="DJ18" s="388"/>
      <c r="DK18" s="388"/>
      <c r="DL18" s="388"/>
      <c r="DM18" s="388"/>
      <c r="DN18" s="388"/>
      <c r="DO18" s="388"/>
      <c r="DP18" s="388"/>
      <c r="DQ18" s="388"/>
      <c r="DR18" s="388"/>
      <c r="DS18" s="388"/>
      <c r="DT18" s="388"/>
      <c r="DU18" s="388"/>
      <c r="DV18" s="388"/>
      <c r="DW18" s="388"/>
      <c r="DX18" s="388"/>
      <c r="DY18" s="388"/>
      <c r="DZ18" s="388"/>
      <c r="EA18" s="388"/>
      <c r="EB18" s="388"/>
      <c r="EC18" s="388"/>
      <c r="ED18" s="388"/>
      <c r="EE18" s="388"/>
      <c r="EF18" s="388"/>
      <c r="EG18" s="388"/>
      <c r="EH18" s="388"/>
      <c r="EI18" s="388"/>
      <c r="EJ18" s="388"/>
      <c r="EK18" s="388"/>
      <c r="EL18" s="388"/>
      <c r="EM18" s="388"/>
      <c r="EN18" s="388"/>
      <c r="EO18" s="388"/>
      <c r="EP18" s="388"/>
      <c r="EQ18" s="388"/>
      <c r="ER18" s="388"/>
      <c r="ES18" s="388"/>
      <c r="ET18" s="388"/>
      <c r="EU18" s="388"/>
      <c r="EV18" s="388"/>
      <c r="EW18" s="388"/>
      <c r="EX18" s="388"/>
      <c r="EY18" s="388"/>
      <c r="EZ18" s="388"/>
      <c r="FA18" s="388"/>
      <c r="FB18" s="388"/>
      <c r="FC18" s="388"/>
      <c r="FD18" s="388"/>
      <c r="FE18" s="388"/>
      <c r="FF18" s="388"/>
      <c r="FG18" s="388"/>
      <c r="FH18" s="388"/>
      <c r="FI18" s="388"/>
      <c r="FJ18" s="388"/>
      <c r="FK18" s="388"/>
      <c r="FL18" s="388"/>
      <c r="FM18" s="388"/>
      <c r="FN18" s="388"/>
      <c r="FO18" s="388"/>
      <c r="FP18" s="388"/>
      <c r="FQ18" s="388"/>
      <c r="FR18" s="388"/>
      <c r="FS18" s="388"/>
      <c r="FT18" s="388"/>
      <c r="FU18" s="388"/>
      <c r="FV18" s="388"/>
      <c r="FW18" s="388"/>
      <c r="FX18" s="388"/>
      <c r="FY18" s="388"/>
      <c r="FZ18" s="388"/>
      <c r="GA18" s="388"/>
      <c r="GB18" s="388"/>
      <c r="GC18" s="388"/>
      <c r="GD18" s="388"/>
      <c r="GE18" s="388"/>
      <c r="GF18" s="388"/>
      <c r="GG18" s="388"/>
      <c r="GH18" s="388"/>
      <c r="GI18" s="388"/>
      <c r="GJ18" s="388"/>
      <c r="GK18" s="388"/>
      <c r="GL18" s="388"/>
      <c r="GM18" s="388"/>
      <c r="GN18" s="388"/>
      <c r="GO18" s="388"/>
      <c r="GP18" s="388"/>
      <c r="GQ18" s="388"/>
      <c r="GR18" s="388"/>
      <c r="GS18" s="388"/>
      <c r="GT18" s="388"/>
      <c r="GU18" s="388"/>
      <c r="GV18" s="388"/>
      <c r="GW18" s="388"/>
      <c r="GX18" s="388"/>
      <c r="GY18" s="388"/>
      <c r="GZ18" s="388"/>
      <c r="HA18" s="388"/>
      <c r="HB18" s="388"/>
      <c r="HC18" s="388"/>
      <c r="HD18" s="388"/>
      <c r="HE18" s="388"/>
      <c r="HF18" s="388"/>
      <c r="HG18" s="388"/>
      <c r="HH18" s="388"/>
      <c r="HI18" s="388"/>
      <c r="HJ18" s="388"/>
      <c r="HK18" s="388"/>
      <c r="HL18" s="388"/>
      <c r="HM18" s="388"/>
      <c r="HN18" s="388"/>
      <c r="HO18" s="388"/>
      <c r="HP18" s="388"/>
      <c r="HQ18" s="388"/>
      <c r="HR18" s="388"/>
      <c r="HS18" s="388"/>
      <c r="HT18" s="388"/>
      <c r="HU18" s="388"/>
      <c r="HV18" s="388"/>
      <c r="HW18" s="388"/>
      <c r="HX18" s="388"/>
      <c r="HY18" s="388"/>
      <c r="HZ18" s="388"/>
      <c r="IA18" s="388"/>
      <c r="IB18" s="388"/>
      <c r="IC18" s="388"/>
      <c r="ID18" s="388"/>
      <c r="IE18" s="388"/>
      <c r="IF18" s="388"/>
      <c r="IG18" s="388"/>
      <c r="IH18" s="388"/>
      <c r="II18" s="388"/>
      <c r="IJ18" s="388"/>
      <c r="IK18" s="388"/>
      <c r="IL18" s="388"/>
      <c r="IM18" s="388"/>
      <c r="IN18" s="388"/>
      <c r="IO18" s="388"/>
      <c r="IP18" s="388"/>
      <c r="IQ18" s="388"/>
      <c r="IR18" s="388"/>
      <c r="IS18" s="388"/>
      <c r="IT18" s="388"/>
      <c r="IU18" s="388"/>
    </row>
    <row r="19" spans="1:255">
      <c r="A19" s="121"/>
      <c r="B19" s="402"/>
      <c r="C19" s="495" t="s">
        <v>17</v>
      </c>
      <c r="D19" s="495"/>
      <c r="E19" s="495"/>
      <c r="F19" s="401">
        <v>0</v>
      </c>
      <c r="G19" s="401">
        <v>0</v>
      </c>
      <c r="H19" s="22"/>
      <c r="I19" s="22"/>
      <c r="J19" s="397"/>
      <c r="K19" s="1"/>
      <c r="L19" s="1"/>
      <c r="M19" s="1"/>
      <c r="N19" s="403"/>
      <c r="O19" s="403"/>
      <c r="P19" s="19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8"/>
      <c r="BL19" s="388"/>
      <c r="BM19" s="388"/>
      <c r="BN19" s="388"/>
      <c r="BO19" s="388"/>
      <c r="BP19" s="388"/>
      <c r="BQ19" s="388"/>
      <c r="BR19" s="388"/>
      <c r="BS19" s="388"/>
      <c r="BT19" s="388"/>
      <c r="BU19" s="388"/>
      <c r="BV19" s="388"/>
      <c r="BW19" s="388"/>
      <c r="BX19" s="388"/>
      <c r="BY19" s="388"/>
      <c r="BZ19" s="388"/>
      <c r="CA19" s="388"/>
      <c r="CB19" s="388"/>
      <c r="CC19" s="388"/>
      <c r="CD19" s="388"/>
      <c r="CE19" s="388"/>
      <c r="CF19" s="388"/>
      <c r="CG19" s="388"/>
      <c r="CH19" s="388"/>
      <c r="CI19" s="388"/>
      <c r="CJ19" s="388"/>
      <c r="CK19" s="388"/>
      <c r="CL19" s="388"/>
      <c r="CM19" s="388"/>
      <c r="CN19" s="388"/>
      <c r="CO19" s="388"/>
      <c r="CP19" s="388"/>
      <c r="CQ19" s="388"/>
      <c r="CR19" s="388"/>
      <c r="CS19" s="388"/>
      <c r="CT19" s="388"/>
      <c r="CU19" s="388"/>
      <c r="CV19" s="388"/>
      <c r="CW19" s="388"/>
      <c r="CX19" s="388"/>
      <c r="CY19" s="388"/>
      <c r="CZ19" s="388"/>
      <c r="DA19" s="388"/>
      <c r="DB19" s="388"/>
      <c r="DC19" s="388"/>
      <c r="DD19" s="388"/>
      <c r="DE19" s="388"/>
      <c r="DF19" s="388"/>
      <c r="DG19" s="388"/>
      <c r="DH19" s="388"/>
      <c r="DI19" s="388"/>
      <c r="DJ19" s="388"/>
      <c r="DK19" s="388"/>
      <c r="DL19" s="388"/>
      <c r="DM19" s="388"/>
      <c r="DN19" s="388"/>
      <c r="DO19" s="388"/>
      <c r="DP19" s="388"/>
      <c r="DQ19" s="388"/>
      <c r="DR19" s="388"/>
      <c r="DS19" s="388"/>
      <c r="DT19" s="388"/>
      <c r="DU19" s="388"/>
      <c r="DV19" s="388"/>
      <c r="DW19" s="388"/>
      <c r="DX19" s="388"/>
      <c r="DY19" s="388"/>
      <c r="DZ19" s="388"/>
      <c r="EA19" s="388"/>
      <c r="EB19" s="388"/>
      <c r="EC19" s="388"/>
      <c r="ED19" s="388"/>
      <c r="EE19" s="388"/>
      <c r="EF19" s="388"/>
      <c r="EG19" s="388"/>
      <c r="EH19" s="388"/>
      <c r="EI19" s="388"/>
      <c r="EJ19" s="388"/>
      <c r="EK19" s="388"/>
      <c r="EL19" s="388"/>
      <c r="EM19" s="388"/>
      <c r="EN19" s="388"/>
      <c r="EO19" s="388"/>
      <c r="EP19" s="388"/>
      <c r="EQ19" s="388"/>
      <c r="ER19" s="388"/>
      <c r="ES19" s="388"/>
      <c r="ET19" s="388"/>
      <c r="EU19" s="388"/>
      <c r="EV19" s="388"/>
      <c r="EW19" s="388"/>
      <c r="EX19" s="388"/>
      <c r="EY19" s="388"/>
      <c r="EZ19" s="388"/>
      <c r="FA19" s="388"/>
      <c r="FB19" s="388"/>
      <c r="FC19" s="388"/>
      <c r="FD19" s="388"/>
      <c r="FE19" s="388"/>
      <c r="FF19" s="388"/>
      <c r="FG19" s="388"/>
      <c r="FH19" s="388"/>
      <c r="FI19" s="388"/>
      <c r="FJ19" s="388"/>
      <c r="FK19" s="388"/>
      <c r="FL19" s="388"/>
      <c r="FM19" s="388"/>
      <c r="FN19" s="388"/>
      <c r="FO19" s="388"/>
      <c r="FP19" s="388"/>
      <c r="FQ19" s="388"/>
      <c r="FR19" s="388"/>
      <c r="FS19" s="388"/>
      <c r="FT19" s="388"/>
      <c r="FU19" s="388"/>
      <c r="FV19" s="388"/>
      <c r="FW19" s="388"/>
      <c r="FX19" s="388"/>
      <c r="FY19" s="388"/>
      <c r="FZ19" s="388"/>
      <c r="GA19" s="388"/>
      <c r="GB19" s="388"/>
      <c r="GC19" s="388"/>
      <c r="GD19" s="388"/>
      <c r="GE19" s="388"/>
      <c r="GF19" s="388"/>
      <c r="GG19" s="388"/>
      <c r="GH19" s="388"/>
      <c r="GI19" s="388"/>
      <c r="GJ19" s="388"/>
      <c r="GK19" s="388"/>
      <c r="GL19" s="388"/>
      <c r="GM19" s="388"/>
      <c r="GN19" s="388"/>
      <c r="GO19" s="388"/>
      <c r="GP19" s="388"/>
      <c r="GQ19" s="388"/>
      <c r="GR19" s="388"/>
      <c r="GS19" s="388"/>
      <c r="GT19" s="388"/>
      <c r="GU19" s="388"/>
      <c r="GV19" s="388"/>
      <c r="GW19" s="388"/>
      <c r="GX19" s="388"/>
      <c r="GY19" s="388"/>
      <c r="GZ19" s="388"/>
      <c r="HA19" s="388"/>
      <c r="HB19" s="388"/>
      <c r="HC19" s="388"/>
      <c r="HD19" s="388"/>
      <c r="HE19" s="388"/>
      <c r="HF19" s="388"/>
      <c r="HG19" s="388"/>
      <c r="HH19" s="388"/>
      <c r="HI19" s="388"/>
      <c r="HJ19" s="388"/>
      <c r="HK19" s="388"/>
      <c r="HL19" s="388"/>
      <c r="HM19" s="388"/>
      <c r="HN19" s="388"/>
      <c r="HO19" s="388"/>
      <c r="HP19" s="388"/>
      <c r="HQ19" s="388"/>
      <c r="HR19" s="388"/>
      <c r="HS19" s="388"/>
      <c r="HT19" s="388"/>
      <c r="HU19" s="388"/>
      <c r="HV19" s="388"/>
      <c r="HW19" s="388"/>
      <c r="HX19" s="388"/>
      <c r="HY19" s="388"/>
      <c r="HZ19" s="388"/>
      <c r="IA19" s="388"/>
      <c r="IB19" s="388"/>
      <c r="IC19" s="388"/>
      <c r="ID19" s="388"/>
      <c r="IE19" s="388"/>
      <c r="IF19" s="388"/>
      <c r="IG19" s="388"/>
      <c r="IH19" s="388"/>
      <c r="II19" s="388"/>
      <c r="IJ19" s="388"/>
      <c r="IK19" s="388"/>
      <c r="IL19" s="388"/>
      <c r="IM19" s="388"/>
      <c r="IN19" s="388"/>
      <c r="IO19" s="388"/>
      <c r="IP19" s="388"/>
      <c r="IQ19" s="388"/>
      <c r="IR19" s="388"/>
      <c r="IS19" s="388"/>
      <c r="IT19" s="388"/>
      <c r="IU19" s="388"/>
    </row>
    <row r="20" spans="1:255">
      <c r="A20" s="121"/>
      <c r="B20" s="402"/>
      <c r="C20" s="495" t="s">
        <v>18</v>
      </c>
      <c r="D20" s="495"/>
      <c r="E20" s="495"/>
      <c r="F20" s="401">
        <v>2790590.07</v>
      </c>
      <c r="G20" s="401">
        <v>3011489.9</v>
      </c>
      <c r="H20" s="22"/>
      <c r="I20" s="22"/>
      <c r="J20" s="494" t="s">
        <v>130</v>
      </c>
      <c r="K20" s="494"/>
      <c r="L20" s="494"/>
      <c r="M20" s="494"/>
      <c r="N20" s="400">
        <f>SUM(N21:N23)</f>
        <v>19044135.149999999</v>
      </c>
      <c r="O20" s="400">
        <f>SUM(O21:O23)</f>
        <v>29179613.810000002</v>
      </c>
      <c r="P20" s="19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8"/>
      <c r="BI20" s="388"/>
      <c r="BJ20" s="388"/>
      <c r="BK20" s="388"/>
      <c r="BL20" s="388"/>
      <c r="BM20" s="388"/>
      <c r="BN20" s="388"/>
      <c r="BO20" s="388"/>
      <c r="BP20" s="388"/>
      <c r="BQ20" s="388"/>
      <c r="BR20" s="388"/>
      <c r="BS20" s="388"/>
      <c r="BT20" s="388"/>
      <c r="BU20" s="388"/>
      <c r="BV20" s="388"/>
      <c r="BW20" s="388"/>
      <c r="BX20" s="388"/>
      <c r="BY20" s="388"/>
      <c r="BZ20" s="388"/>
      <c r="CA20" s="388"/>
      <c r="CB20" s="388"/>
      <c r="CC20" s="388"/>
      <c r="CD20" s="388"/>
      <c r="CE20" s="388"/>
      <c r="CF20" s="388"/>
      <c r="CG20" s="388"/>
      <c r="CH20" s="388"/>
      <c r="CI20" s="388"/>
      <c r="CJ20" s="388"/>
      <c r="CK20" s="388"/>
      <c r="CL20" s="388"/>
      <c r="CM20" s="388"/>
      <c r="CN20" s="388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388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388"/>
      <c r="DY20" s="388"/>
      <c r="DZ20" s="388"/>
      <c r="EA20" s="388"/>
      <c r="EB20" s="388"/>
      <c r="EC20" s="388"/>
      <c r="ED20" s="388"/>
      <c r="EE20" s="388"/>
      <c r="EF20" s="388"/>
      <c r="EG20" s="388"/>
      <c r="EH20" s="388"/>
      <c r="EI20" s="388"/>
      <c r="EJ20" s="388"/>
      <c r="EK20" s="388"/>
      <c r="EL20" s="388"/>
      <c r="EM20" s="388"/>
      <c r="EN20" s="388"/>
      <c r="EO20" s="388"/>
      <c r="EP20" s="388"/>
      <c r="EQ20" s="388"/>
      <c r="ER20" s="388"/>
      <c r="ES20" s="388"/>
      <c r="ET20" s="388"/>
      <c r="EU20" s="388"/>
      <c r="EV20" s="388"/>
      <c r="EW20" s="388"/>
      <c r="EX20" s="388"/>
      <c r="EY20" s="388"/>
      <c r="EZ20" s="388"/>
      <c r="FA20" s="388"/>
      <c r="FB20" s="388"/>
      <c r="FC20" s="388"/>
      <c r="FD20" s="388"/>
      <c r="FE20" s="388"/>
      <c r="FF20" s="388"/>
      <c r="FG20" s="388"/>
      <c r="FH20" s="388"/>
      <c r="FI20" s="388"/>
      <c r="FJ20" s="388"/>
      <c r="FK20" s="388"/>
      <c r="FL20" s="388"/>
      <c r="FM20" s="388"/>
      <c r="FN20" s="388"/>
      <c r="FO20" s="388"/>
      <c r="FP20" s="388"/>
      <c r="FQ20" s="388"/>
      <c r="FR20" s="388"/>
      <c r="FS20" s="388"/>
      <c r="FT20" s="388"/>
      <c r="FU20" s="388"/>
      <c r="FV20" s="388"/>
      <c r="FW20" s="388"/>
      <c r="FX20" s="388"/>
      <c r="FY20" s="388"/>
      <c r="FZ20" s="388"/>
      <c r="GA20" s="388"/>
      <c r="GB20" s="388"/>
      <c r="GC20" s="388"/>
      <c r="GD20" s="388"/>
      <c r="GE20" s="388"/>
      <c r="GF20" s="388"/>
      <c r="GG20" s="388"/>
      <c r="GH20" s="388"/>
      <c r="GI20" s="388"/>
      <c r="GJ20" s="388"/>
      <c r="GK20" s="388"/>
      <c r="GL20" s="388"/>
      <c r="GM20" s="388"/>
      <c r="GN20" s="388"/>
      <c r="GO20" s="388"/>
      <c r="GP20" s="388"/>
      <c r="GQ20" s="388"/>
      <c r="GR20" s="388"/>
      <c r="GS20" s="388"/>
      <c r="GT20" s="388"/>
      <c r="GU20" s="388"/>
      <c r="GV20" s="388"/>
      <c r="GW20" s="388"/>
      <c r="GX20" s="388"/>
      <c r="GY20" s="388"/>
      <c r="GZ20" s="388"/>
      <c r="HA20" s="388"/>
      <c r="HB20" s="388"/>
      <c r="HC20" s="388"/>
      <c r="HD20" s="388"/>
      <c r="HE20" s="388"/>
      <c r="HF20" s="388"/>
      <c r="HG20" s="388"/>
      <c r="HH20" s="388"/>
      <c r="HI20" s="388"/>
      <c r="HJ20" s="388"/>
      <c r="HK20" s="388"/>
      <c r="HL20" s="388"/>
      <c r="HM20" s="388"/>
      <c r="HN20" s="388"/>
      <c r="HO20" s="388"/>
      <c r="HP20" s="388"/>
      <c r="HQ20" s="388"/>
      <c r="HR20" s="388"/>
      <c r="HS20" s="388"/>
      <c r="HT20" s="388"/>
      <c r="HU20" s="388"/>
      <c r="HV20" s="388"/>
      <c r="HW20" s="388"/>
      <c r="HX20" s="388"/>
      <c r="HY20" s="388"/>
      <c r="HZ20" s="388"/>
      <c r="IA20" s="388"/>
      <c r="IB20" s="388"/>
      <c r="IC20" s="388"/>
      <c r="ID20" s="388"/>
      <c r="IE20" s="388"/>
      <c r="IF20" s="388"/>
      <c r="IG20" s="388"/>
      <c r="IH20" s="388"/>
      <c r="II20" s="388"/>
      <c r="IJ20" s="388"/>
      <c r="IK20" s="388"/>
      <c r="IL20" s="388"/>
      <c r="IM20" s="388"/>
      <c r="IN20" s="388"/>
      <c r="IO20" s="388"/>
      <c r="IP20" s="388"/>
      <c r="IQ20" s="388"/>
      <c r="IR20" s="388"/>
      <c r="IS20" s="388"/>
      <c r="IT20" s="388"/>
      <c r="IU20" s="388"/>
    </row>
    <row r="21" spans="1:255">
      <c r="A21" s="121"/>
      <c r="B21" s="402"/>
      <c r="C21" s="495" t="s">
        <v>20</v>
      </c>
      <c r="D21" s="495"/>
      <c r="E21" s="495"/>
      <c r="F21" s="401">
        <v>0</v>
      </c>
      <c r="G21" s="401">
        <v>0</v>
      </c>
      <c r="H21" s="22"/>
      <c r="I21" s="22"/>
      <c r="J21" s="397"/>
      <c r="K21" s="496" t="s">
        <v>98</v>
      </c>
      <c r="L21" s="496"/>
      <c r="M21" s="496"/>
      <c r="N21" s="401">
        <v>7985790.4100000001</v>
      </c>
      <c r="O21" s="401">
        <v>5750240.6399999997</v>
      </c>
      <c r="P21" s="19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88"/>
      <c r="BH21" s="388"/>
      <c r="BI21" s="388"/>
      <c r="BJ21" s="388"/>
      <c r="BK21" s="388"/>
      <c r="BL21" s="388"/>
      <c r="BM21" s="388"/>
      <c r="BN21" s="388"/>
      <c r="BO21" s="388"/>
      <c r="BP21" s="388"/>
      <c r="BQ21" s="388"/>
      <c r="BR21" s="388"/>
      <c r="BS21" s="388"/>
      <c r="BT21" s="388"/>
      <c r="BU21" s="388"/>
      <c r="BV21" s="388"/>
      <c r="BW21" s="388"/>
      <c r="BX21" s="388"/>
      <c r="BY21" s="388"/>
      <c r="BZ21" s="388"/>
      <c r="CA21" s="388"/>
      <c r="CB21" s="388"/>
      <c r="CC21" s="388"/>
      <c r="CD21" s="388"/>
      <c r="CE21" s="388"/>
      <c r="CF21" s="388"/>
      <c r="CG21" s="388"/>
      <c r="CH21" s="388"/>
      <c r="CI21" s="388"/>
      <c r="CJ21" s="388"/>
      <c r="CK21" s="388"/>
      <c r="CL21" s="388"/>
      <c r="CM21" s="388"/>
      <c r="CN21" s="388"/>
      <c r="CO21" s="388"/>
      <c r="CP21" s="388"/>
      <c r="CQ21" s="388"/>
      <c r="CR21" s="388"/>
      <c r="CS21" s="388"/>
      <c r="CT21" s="388"/>
      <c r="CU21" s="388"/>
      <c r="CV21" s="388"/>
      <c r="CW21" s="388"/>
      <c r="CX21" s="388"/>
      <c r="CY21" s="388"/>
      <c r="CZ21" s="388"/>
      <c r="DA21" s="388"/>
      <c r="DB21" s="388"/>
      <c r="DC21" s="388"/>
      <c r="DD21" s="388"/>
      <c r="DE21" s="388"/>
      <c r="DF21" s="388"/>
      <c r="DG21" s="388"/>
      <c r="DH21" s="388"/>
      <c r="DI21" s="388"/>
      <c r="DJ21" s="388"/>
      <c r="DK21" s="388"/>
      <c r="DL21" s="388"/>
      <c r="DM21" s="388"/>
      <c r="DN21" s="388"/>
      <c r="DO21" s="388"/>
      <c r="DP21" s="388"/>
      <c r="DQ21" s="388"/>
      <c r="DR21" s="388"/>
      <c r="DS21" s="388"/>
      <c r="DT21" s="388"/>
      <c r="DU21" s="388"/>
      <c r="DV21" s="388"/>
      <c r="DW21" s="388"/>
      <c r="DX21" s="388"/>
      <c r="DY21" s="388"/>
      <c r="DZ21" s="388"/>
      <c r="EA21" s="388"/>
      <c r="EB21" s="388"/>
      <c r="EC21" s="388"/>
      <c r="ED21" s="388"/>
      <c r="EE21" s="388"/>
      <c r="EF21" s="388"/>
      <c r="EG21" s="388"/>
      <c r="EH21" s="388"/>
      <c r="EI21" s="388"/>
      <c r="EJ21" s="388"/>
      <c r="EK21" s="388"/>
      <c r="EL21" s="388"/>
      <c r="EM21" s="388"/>
      <c r="EN21" s="388"/>
      <c r="EO21" s="388"/>
      <c r="EP21" s="388"/>
      <c r="EQ21" s="388"/>
      <c r="ER21" s="388"/>
      <c r="ES21" s="388"/>
      <c r="ET21" s="388"/>
      <c r="EU21" s="388"/>
      <c r="EV21" s="388"/>
      <c r="EW21" s="388"/>
      <c r="EX21" s="388"/>
      <c r="EY21" s="388"/>
      <c r="EZ21" s="388"/>
      <c r="FA21" s="388"/>
      <c r="FB21" s="388"/>
      <c r="FC21" s="388"/>
      <c r="FD21" s="388"/>
      <c r="FE21" s="388"/>
      <c r="FF21" s="388"/>
      <c r="FG21" s="388"/>
      <c r="FH21" s="388"/>
      <c r="FI21" s="388"/>
      <c r="FJ21" s="388"/>
      <c r="FK21" s="388"/>
      <c r="FL21" s="388"/>
      <c r="FM21" s="388"/>
      <c r="FN21" s="388"/>
      <c r="FO21" s="388"/>
      <c r="FP21" s="388"/>
      <c r="FQ21" s="388"/>
      <c r="FR21" s="388"/>
      <c r="FS21" s="388"/>
      <c r="FT21" s="388"/>
      <c r="FU21" s="388"/>
      <c r="FV21" s="388"/>
      <c r="FW21" s="388"/>
      <c r="FX21" s="388"/>
      <c r="FY21" s="388"/>
      <c r="FZ21" s="388"/>
      <c r="GA21" s="388"/>
      <c r="GB21" s="388"/>
      <c r="GC21" s="388"/>
      <c r="GD21" s="388"/>
      <c r="GE21" s="388"/>
      <c r="GF21" s="388"/>
      <c r="GG21" s="388"/>
      <c r="GH21" s="388"/>
      <c r="GI21" s="388"/>
      <c r="GJ21" s="388"/>
      <c r="GK21" s="388"/>
      <c r="GL21" s="388"/>
      <c r="GM21" s="388"/>
      <c r="GN21" s="388"/>
      <c r="GO21" s="388"/>
      <c r="GP21" s="388"/>
      <c r="GQ21" s="388"/>
      <c r="GR21" s="388"/>
      <c r="GS21" s="388"/>
      <c r="GT21" s="388"/>
      <c r="GU21" s="388"/>
      <c r="GV21" s="388"/>
      <c r="GW21" s="388"/>
      <c r="GX21" s="388"/>
      <c r="GY21" s="388"/>
      <c r="GZ21" s="388"/>
      <c r="HA21" s="388"/>
      <c r="HB21" s="388"/>
      <c r="HC21" s="388"/>
      <c r="HD21" s="388"/>
      <c r="HE21" s="388"/>
      <c r="HF21" s="388"/>
      <c r="HG21" s="388"/>
      <c r="HH21" s="388"/>
      <c r="HI21" s="388"/>
      <c r="HJ21" s="388"/>
      <c r="HK21" s="388"/>
      <c r="HL21" s="388"/>
      <c r="HM21" s="388"/>
      <c r="HN21" s="388"/>
      <c r="HO21" s="388"/>
      <c r="HP21" s="388"/>
      <c r="HQ21" s="388"/>
      <c r="HR21" s="388"/>
      <c r="HS21" s="388"/>
      <c r="HT21" s="388"/>
      <c r="HU21" s="388"/>
      <c r="HV21" s="388"/>
      <c r="HW21" s="388"/>
      <c r="HX21" s="388"/>
      <c r="HY21" s="388"/>
      <c r="HZ21" s="388"/>
      <c r="IA21" s="388"/>
      <c r="IB21" s="388"/>
      <c r="IC21" s="388"/>
      <c r="ID21" s="388"/>
      <c r="IE21" s="388"/>
      <c r="IF21" s="388"/>
      <c r="IG21" s="388"/>
      <c r="IH21" s="388"/>
      <c r="II21" s="388"/>
      <c r="IJ21" s="388"/>
      <c r="IK21" s="388"/>
      <c r="IL21" s="388"/>
      <c r="IM21" s="388"/>
      <c r="IN21" s="388"/>
      <c r="IO21" s="388"/>
      <c r="IP21" s="388"/>
      <c r="IQ21" s="388"/>
      <c r="IR21" s="388"/>
      <c r="IS21" s="388"/>
      <c r="IT21" s="388"/>
      <c r="IU21" s="388"/>
    </row>
    <row r="22" spans="1:255">
      <c r="A22" s="121"/>
      <c r="B22" s="402"/>
      <c r="C22" s="495" t="s">
        <v>22</v>
      </c>
      <c r="D22" s="495"/>
      <c r="E22" s="495"/>
      <c r="F22" s="401">
        <v>0</v>
      </c>
      <c r="G22" s="401">
        <v>0</v>
      </c>
      <c r="H22" s="22"/>
      <c r="I22" s="22"/>
      <c r="J22" s="122"/>
      <c r="K22" s="496" t="s">
        <v>100</v>
      </c>
      <c r="L22" s="496"/>
      <c r="M22" s="496"/>
      <c r="N22" s="401">
        <v>8652094.1099999994</v>
      </c>
      <c r="O22" s="401">
        <v>23364261.170000002</v>
      </c>
      <c r="P22" s="19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8"/>
      <c r="CC22" s="388"/>
      <c r="CD22" s="388"/>
      <c r="CE22" s="388"/>
      <c r="CF22" s="388"/>
      <c r="CG22" s="388"/>
      <c r="CH22" s="388"/>
      <c r="CI22" s="388"/>
      <c r="CJ22" s="388"/>
      <c r="CK22" s="388"/>
      <c r="CL22" s="388"/>
      <c r="CM22" s="388"/>
      <c r="CN22" s="388"/>
      <c r="CO22" s="388"/>
      <c r="CP22" s="388"/>
      <c r="CQ22" s="388"/>
      <c r="CR22" s="388"/>
      <c r="CS22" s="388"/>
      <c r="CT22" s="388"/>
      <c r="CU22" s="388"/>
      <c r="CV22" s="388"/>
      <c r="CW22" s="388"/>
      <c r="CX22" s="388"/>
      <c r="CY22" s="388"/>
      <c r="CZ22" s="388"/>
      <c r="DA22" s="388"/>
      <c r="DB22" s="388"/>
      <c r="DC22" s="388"/>
      <c r="DD22" s="388"/>
      <c r="DE22" s="388"/>
      <c r="DF22" s="388"/>
      <c r="DG22" s="388"/>
      <c r="DH22" s="388"/>
      <c r="DI22" s="388"/>
      <c r="DJ22" s="388"/>
      <c r="DK22" s="388"/>
      <c r="DL22" s="388"/>
      <c r="DM22" s="388"/>
      <c r="DN22" s="388"/>
      <c r="DO22" s="388"/>
      <c r="DP22" s="388"/>
      <c r="DQ22" s="388"/>
      <c r="DR22" s="388"/>
      <c r="DS22" s="388"/>
      <c r="DT22" s="388"/>
      <c r="DU22" s="388"/>
      <c r="DV22" s="388"/>
      <c r="DW22" s="388"/>
      <c r="DX22" s="388"/>
      <c r="DY22" s="388"/>
      <c r="DZ22" s="388"/>
      <c r="EA22" s="388"/>
      <c r="EB22" s="388"/>
      <c r="EC22" s="388"/>
      <c r="ED22" s="388"/>
      <c r="EE22" s="388"/>
      <c r="EF22" s="388"/>
      <c r="EG22" s="388"/>
      <c r="EH22" s="388"/>
      <c r="EI22" s="388"/>
      <c r="EJ22" s="388"/>
      <c r="EK22" s="388"/>
      <c r="EL22" s="388"/>
      <c r="EM22" s="388"/>
      <c r="EN22" s="388"/>
      <c r="EO22" s="388"/>
      <c r="EP22" s="388"/>
      <c r="EQ22" s="388"/>
      <c r="ER22" s="388"/>
      <c r="ES22" s="388"/>
      <c r="ET22" s="388"/>
      <c r="EU22" s="388"/>
      <c r="EV22" s="388"/>
      <c r="EW22" s="388"/>
      <c r="EX22" s="388"/>
      <c r="EY22" s="388"/>
      <c r="EZ22" s="388"/>
      <c r="FA22" s="388"/>
      <c r="FB22" s="388"/>
      <c r="FC22" s="388"/>
      <c r="FD22" s="388"/>
      <c r="FE22" s="388"/>
      <c r="FF22" s="388"/>
      <c r="FG22" s="388"/>
      <c r="FH22" s="388"/>
      <c r="FI22" s="388"/>
      <c r="FJ22" s="388"/>
      <c r="FK22" s="388"/>
      <c r="FL22" s="388"/>
      <c r="FM22" s="388"/>
      <c r="FN22" s="388"/>
      <c r="FO22" s="388"/>
      <c r="FP22" s="388"/>
      <c r="FQ22" s="388"/>
      <c r="FR22" s="388"/>
      <c r="FS22" s="388"/>
      <c r="FT22" s="388"/>
      <c r="FU22" s="388"/>
      <c r="FV22" s="388"/>
      <c r="FW22" s="388"/>
      <c r="FX22" s="388"/>
      <c r="FY22" s="388"/>
      <c r="FZ22" s="388"/>
      <c r="GA22" s="388"/>
      <c r="GB22" s="388"/>
      <c r="GC22" s="388"/>
      <c r="GD22" s="388"/>
      <c r="GE22" s="388"/>
      <c r="GF22" s="388"/>
      <c r="GG22" s="388"/>
      <c r="GH22" s="388"/>
      <c r="GI22" s="388"/>
      <c r="GJ22" s="388"/>
      <c r="GK22" s="388"/>
      <c r="GL22" s="388"/>
      <c r="GM22" s="388"/>
      <c r="GN22" s="388"/>
      <c r="GO22" s="388"/>
      <c r="GP22" s="388"/>
      <c r="GQ22" s="388"/>
      <c r="GR22" s="388"/>
      <c r="GS22" s="388"/>
      <c r="GT22" s="388"/>
      <c r="GU22" s="388"/>
      <c r="GV22" s="388"/>
      <c r="GW22" s="388"/>
      <c r="GX22" s="388"/>
      <c r="GY22" s="388"/>
      <c r="GZ22" s="388"/>
      <c r="HA22" s="388"/>
      <c r="HB22" s="388"/>
      <c r="HC22" s="388"/>
      <c r="HD22" s="388"/>
      <c r="HE22" s="388"/>
      <c r="HF22" s="388"/>
      <c r="HG22" s="388"/>
      <c r="HH22" s="388"/>
      <c r="HI22" s="388"/>
      <c r="HJ22" s="388"/>
      <c r="HK22" s="388"/>
      <c r="HL22" s="388"/>
      <c r="HM22" s="388"/>
      <c r="HN22" s="388"/>
      <c r="HO22" s="388"/>
      <c r="HP22" s="388"/>
      <c r="HQ22" s="388"/>
      <c r="HR22" s="388"/>
      <c r="HS22" s="388"/>
      <c r="HT22" s="388"/>
      <c r="HU22" s="388"/>
      <c r="HV22" s="388"/>
      <c r="HW22" s="388"/>
      <c r="HX22" s="388"/>
      <c r="HY22" s="388"/>
      <c r="HZ22" s="388"/>
      <c r="IA22" s="388"/>
      <c r="IB22" s="388"/>
      <c r="IC22" s="388"/>
      <c r="ID22" s="388"/>
      <c r="IE22" s="388"/>
      <c r="IF22" s="388"/>
      <c r="IG22" s="388"/>
      <c r="IH22" s="388"/>
      <c r="II22" s="388"/>
      <c r="IJ22" s="388"/>
      <c r="IK22" s="388"/>
      <c r="IL22" s="388"/>
      <c r="IM22" s="388"/>
      <c r="IN22" s="388"/>
      <c r="IO22" s="388"/>
      <c r="IP22" s="388"/>
      <c r="IQ22" s="388"/>
      <c r="IR22" s="388"/>
      <c r="IS22" s="388"/>
      <c r="IT22" s="388"/>
      <c r="IU22" s="388"/>
    </row>
    <row r="23" spans="1:255">
      <c r="A23" s="121"/>
      <c r="B23" s="402"/>
      <c r="C23" s="495" t="s">
        <v>24</v>
      </c>
      <c r="D23" s="495"/>
      <c r="E23" s="495"/>
      <c r="F23" s="401">
        <v>0</v>
      </c>
      <c r="G23" s="401">
        <v>0</v>
      </c>
      <c r="H23" s="22"/>
      <c r="I23" s="22"/>
      <c r="J23" s="1"/>
      <c r="K23" s="496" t="s">
        <v>193</v>
      </c>
      <c r="L23" s="496"/>
      <c r="M23" s="496"/>
      <c r="N23" s="401">
        <v>2406250.63</v>
      </c>
      <c r="O23" s="401">
        <v>65112</v>
      </c>
      <c r="P23" s="19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8"/>
      <c r="CF23" s="388"/>
      <c r="CG23" s="388"/>
      <c r="CH23" s="388"/>
      <c r="CI23" s="388"/>
      <c r="CJ23" s="388"/>
      <c r="CK23" s="388"/>
      <c r="CL23" s="388"/>
      <c r="CM23" s="388"/>
      <c r="CN23" s="388"/>
      <c r="CO23" s="388"/>
      <c r="CP23" s="388"/>
      <c r="CQ23" s="388"/>
      <c r="CR23" s="388"/>
      <c r="CS23" s="388"/>
      <c r="CT23" s="388"/>
      <c r="CU23" s="388"/>
      <c r="CV23" s="388"/>
      <c r="CW23" s="388"/>
      <c r="CX23" s="388"/>
      <c r="CY23" s="388"/>
      <c r="CZ23" s="388"/>
      <c r="DA23" s="388"/>
      <c r="DB23" s="388"/>
      <c r="DC23" s="388"/>
      <c r="DD23" s="388"/>
      <c r="DE23" s="388"/>
      <c r="DF23" s="388"/>
      <c r="DG23" s="388"/>
      <c r="DH23" s="388"/>
      <c r="DI23" s="388"/>
      <c r="DJ23" s="388"/>
      <c r="DK23" s="388"/>
      <c r="DL23" s="388"/>
      <c r="DM23" s="388"/>
      <c r="DN23" s="388"/>
      <c r="DO23" s="388"/>
      <c r="DP23" s="388"/>
      <c r="DQ23" s="388"/>
      <c r="DR23" s="388"/>
      <c r="DS23" s="388"/>
      <c r="DT23" s="388"/>
      <c r="DU23" s="388"/>
      <c r="DV23" s="388"/>
      <c r="DW23" s="388"/>
      <c r="DX23" s="388"/>
      <c r="DY23" s="388"/>
      <c r="DZ23" s="388"/>
      <c r="EA23" s="388"/>
      <c r="EB23" s="388"/>
      <c r="EC23" s="388"/>
      <c r="ED23" s="388"/>
      <c r="EE23" s="388"/>
      <c r="EF23" s="388"/>
      <c r="EG23" s="388"/>
      <c r="EH23" s="388"/>
      <c r="EI23" s="388"/>
      <c r="EJ23" s="388"/>
      <c r="EK23" s="388"/>
      <c r="EL23" s="388"/>
      <c r="EM23" s="388"/>
      <c r="EN23" s="388"/>
      <c r="EO23" s="388"/>
      <c r="EP23" s="388"/>
      <c r="EQ23" s="388"/>
      <c r="ER23" s="388"/>
      <c r="ES23" s="388"/>
      <c r="ET23" s="388"/>
      <c r="EU23" s="388"/>
      <c r="EV23" s="388"/>
      <c r="EW23" s="388"/>
      <c r="EX23" s="388"/>
      <c r="EY23" s="388"/>
      <c r="EZ23" s="388"/>
      <c r="FA23" s="388"/>
      <c r="FB23" s="388"/>
      <c r="FC23" s="388"/>
      <c r="FD23" s="388"/>
      <c r="FE23" s="388"/>
      <c r="FF23" s="388"/>
      <c r="FG23" s="388"/>
      <c r="FH23" s="388"/>
      <c r="FI23" s="388"/>
      <c r="FJ23" s="388"/>
      <c r="FK23" s="388"/>
      <c r="FL23" s="388"/>
      <c r="FM23" s="388"/>
      <c r="FN23" s="388"/>
      <c r="FO23" s="388"/>
      <c r="FP23" s="388"/>
      <c r="FQ23" s="388"/>
      <c r="FR23" s="388"/>
      <c r="FS23" s="388"/>
      <c r="FT23" s="388"/>
      <c r="FU23" s="388"/>
      <c r="FV23" s="388"/>
      <c r="FW23" s="388"/>
      <c r="FX23" s="388"/>
      <c r="FY23" s="388"/>
      <c r="FZ23" s="388"/>
      <c r="GA23" s="388"/>
      <c r="GB23" s="388"/>
      <c r="GC23" s="388"/>
      <c r="GD23" s="388"/>
      <c r="GE23" s="388"/>
      <c r="GF23" s="388"/>
      <c r="GG23" s="388"/>
      <c r="GH23" s="388"/>
      <c r="GI23" s="388"/>
      <c r="GJ23" s="388"/>
      <c r="GK23" s="388"/>
      <c r="GL23" s="388"/>
      <c r="GM23" s="388"/>
      <c r="GN23" s="388"/>
      <c r="GO23" s="388"/>
      <c r="GP23" s="388"/>
      <c r="GQ23" s="388"/>
      <c r="GR23" s="388"/>
      <c r="GS23" s="388"/>
      <c r="GT23" s="388"/>
      <c r="GU23" s="388"/>
      <c r="GV23" s="388"/>
      <c r="GW23" s="388"/>
      <c r="GX23" s="388"/>
      <c r="GY23" s="388"/>
      <c r="GZ23" s="388"/>
      <c r="HA23" s="388"/>
      <c r="HB23" s="388"/>
      <c r="HC23" s="388"/>
      <c r="HD23" s="388"/>
      <c r="HE23" s="388"/>
      <c r="HF23" s="388"/>
      <c r="HG23" s="388"/>
      <c r="HH23" s="388"/>
      <c r="HI23" s="388"/>
      <c r="HJ23" s="388"/>
      <c r="HK23" s="388"/>
      <c r="HL23" s="388"/>
      <c r="HM23" s="388"/>
      <c r="HN23" s="388"/>
      <c r="HO23" s="388"/>
      <c r="HP23" s="388"/>
      <c r="HQ23" s="388"/>
      <c r="HR23" s="388"/>
      <c r="HS23" s="388"/>
      <c r="HT23" s="388"/>
      <c r="HU23" s="388"/>
      <c r="HV23" s="388"/>
      <c r="HW23" s="388"/>
      <c r="HX23" s="388"/>
      <c r="HY23" s="388"/>
      <c r="HZ23" s="388"/>
      <c r="IA23" s="388"/>
      <c r="IB23" s="388"/>
      <c r="IC23" s="388"/>
      <c r="ID23" s="388"/>
      <c r="IE23" s="388"/>
      <c r="IF23" s="388"/>
      <c r="IG23" s="388"/>
      <c r="IH23" s="388"/>
      <c r="II23" s="388"/>
      <c r="IJ23" s="388"/>
      <c r="IK23" s="388"/>
      <c r="IL23" s="388"/>
      <c r="IM23" s="388"/>
      <c r="IN23" s="388"/>
      <c r="IO23" s="388"/>
      <c r="IP23" s="388"/>
      <c r="IQ23" s="388"/>
      <c r="IR23" s="388"/>
      <c r="IS23" s="388"/>
      <c r="IT23" s="388"/>
      <c r="IU23" s="388"/>
    </row>
    <row r="24" spans="1:255">
      <c r="A24" s="121"/>
      <c r="B24" s="122"/>
      <c r="C24" s="495" t="s">
        <v>29</v>
      </c>
      <c r="D24" s="495"/>
      <c r="E24" s="495"/>
      <c r="F24" s="401">
        <v>4840143</v>
      </c>
      <c r="G24" s="401">
        <v>0</v>
      </c>
      <c r="H24" s="22"/>
      <c r="I24" s="22"/>
      <c r="J24" s="397"/>
      <c r="K24" s="1"/>
      <c r="L24" s="1"/>
      <c r="M24" s="1"/>
      <c r="N24" s="403"/>
      <c r="O24" s="403"/>
      <c r="P24" s="19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388"/>
      <c r="EC24" s="388"/>
      <c r="ED24" s="388"/>
      <c r="EE24" s="388"/>
      <c r="EF24" s="388"/>
      <c r="EG24" s="388"/>
      <c r="EH24" s="388"/>
      <c r="EI24" s="388"/>
      <c r="EJ24" s="388"/>
      <c r="EK24" s="388"/>
      <c r="EL24" s="388"/>
      <c r="EM24" s="388"/>
      <c r="EN24" s="388"/>
      <c r="EO24" s="388"/>
      <c r="EP24" s="388"/>
      <c r="EQ24" s="388"/>
      <c r="ER24" s="388"/>
      <c r="ES24" s="388"/>
      <c r="ET24" s="388"/>
      <c r="EU24" s="388"/>
      <c r="EV24" s="388"/>
      <c r="EW24" s="388"/>
      <c r="EX24" s="388"/>
      <c r="EY24" s="388"/>
      <c r="EZ24" s="388"/>
      <c r="FA24" s="388"/>
      <c r="FB24" s="388"/>
      <c r="FC24" s="388"/>
      <c r="FD24" s="388"/>
      <c r="FE24" s="388"/>
      <c r="FF24" s="388"/>
      <c r="FG24" s="388"/>
      <c r="FH24" s="388"/>
      <c r="FI24" s="388"/>
      <c r="FJ24" s="388"/>
      <c r="FK24" s="388"/>
      <c r="FL24" s="388"/>
      <c r="FM24" s="388"/>
      <c r="FN24" s="388"/>
      <c r="FO24" s="388"/>
      <c r="FP24" s="388"/>
      <c r="FQ24" s="388"/>
      <c r="FR24" s="388"/>
      <c r="FS24" s="388"/>
      <c r="FT24" s="388"/>
      <c r="FU24" s="388"/>
      <c r="FV24" s="388"/>
      <c r="FW24" s="388"/>
      <c r="FX24" s="388"/>
      <c r="FY24" s="388"/>
      <c r="FZ24" s="388"/>
      <c r="GA24" s="388"/>
      <c r="GB24" s="388"/>
      <c r="GC24" s="388"/>
      <c r="GD24" s="388"/>
      <c r="GE24" s="388"/>
      <c r="GF24" s="388"/>
      <c r="GG24" s="388"/>
      <c r="GH24" s="388"/>
      <c r="GI24" s="388"/>
      <c r="GJ24" s="388"/>
      <c r="GK24" s="388"/>
      <c r="GL24" s="388"/>
      <c r="GM24" s="388"/>
      <c r="GN24" s="388"/>
      <c r="GO24" s="388"/>
      <c r="GP24" s="388"/>
      <c r="GQ24" s="388"/>
      <c r="GR24" s="388"/>
      <c r="GS24" s="388"/>
      <c r="GT24" s="388"/>
      <c r="GU24" s="388"/>
      <c r="GV24" s="388"/>
      <c r="GW24" s="388"/>
      <c r="GX24" s="388"/>
      <c r="GY24" s="388"/>
      <c r="GZ24" s="388"/>
      <c r="HA24" s="388"/>
      <c r="HB24" s="388"/>
      <c r="HC24" s="388"/>
      <c r="HD24" s="388"/>
      <c r="HE24" s="388"/>
      <c r="HF24" s="388"/>
      <c r="HG24" s="388"/>
      <c r="HH24" s="388"/>
      <c r="HI24" s="388"/>
      <c r="HJ24" s="388"/>
      <c r="HK24" s="388"/>
      <c r="HL24" s="388"/>
      <c r="HM24" s="388"/>
      <c r="HN24" s="388"/>
      <c r="HO24" s="388"/>
      <c r="HP24" s="388"/>
      <c r="HQ24" s="388"/>
      <c r="HR24" s="388"/>
      <c r="HS24" s="388"/>
      <c r="HT24" s="388"/>
      <c r="HU24" s="388"/>
      <c r="HV24" s="388"/>
      <c r="HW24" s="388"/>
      <c r="HX24" s="388"/>
      <c r="HY24" s="388"/>
      <c r="HZ24" s="388"/>
      <c r="IA24" s="388"/>
      <c r="IB24" s="388"/>
      <c r="IC24" s="388"/>
      <c r="ID24" s="388"/>
      <c r="IE24" s="388"/>
      <c r="IF24" s="388"/>
      <c r="IG24" s="388"/>
      <c r="IH24" s="388"/>
      <c r="II24" s="388"/>
      <c r="IJ24" s="388"/>
      <c r="IK24" s="388"/>
      <c r="IL24" s="388"/>
      <c r="IM24" s="388"/>
      <c r="IN24" s="388"/>
      <c r="IO24" s="388"/>
      <c r="IP24" s="388"/>
      <c r="IQ24" s="388"/>
      <c r="IR24" s="388"/>
      <c r="IS24" s="388"/>
      <c r="IT24" s="388"/>
      <c r="IU24" s="388"/>
    </row>
    <row r="25" spans="1:255">
      <c r="A25" s="121"/>
      <c r="B25" s="402"/>
      <c r="C25" s="495" t="s">
        <v>455</v>
      </c>
      <c r="D25" s="495"/>
      <c r="E25" s="495"/>
      <c r="F25" s="401">
        <v>530965580.48100001</v>
      </c>
      <c r="G25" s="401">
        <v>524192026.48000002</v>
      </c>
      <c r="H25" s="22"/>
      <c r="I25" s="22"/>
      <c r="J25" s="494" t="s">
        <v>194</v>
      </c>
      <c r="K25" s="494"/>
      <c r="L25" s="494"/>
      <c r="M25" s="494"/>
      <c r="N25" s="400">
        <f>N15-N20</f>
        <v>-19044135.149999999</v>
      </c>
      <c r="O25" s="400">
        <f>O15-O20</f>
        <v>-29179613.810000002</v>
      </c>
      <c r="P25" s="19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388"/>
      <c r="EC25" s="388"/>
      <c r="ED25" s="388"/>
      <c r="EE25" s="388"/>
      <c r="EF25" s="388"/>
      <c r="EG25" s="388"/>
      <c r="EH25" s="388"/>
      <c r="EI25" s="388"/>
      <c r="EJ25" s="388"/>
      <c r="EK25" s="388"/>
      <c r="EL25" s="388"/>
      <c r="EM25" s="388"/>
      <c r="EN25" s="388"/>
      <c r="EO25" s="388"/>
      <c r="EP25" s="388"/>
      <c r="EQ25" s="388"/>
      <c r="ER25" s="388"/>
      <c r="ES25" s="388"/>
      <c r="ET25" s="388"/>
      <c r="EU25" s="388"/>
      <c r="EV25" s="388"/>
      <c r="EW25" s="388"/>
      <c r="EX25" s="388"/>
      <c r="EY25" s="388"/>
      <c r="EZ25" s="388"/>
      <c r="FA25" s="388"/>
      <c r="FB25" s="388"/>
      <c r="FC25" s="388"/>
      <c r="FD25" s="388"/>
      <c r="FE25" s="388"/>
      <c r="FF25" s="388"/>
      <c r="FG25" s="388"/>
      <c r="FH25" s="388"/>
      <c r="FI25" s="388"/>
      <c r="FJ25" s="388"/>
      <c r="FK25" s="388"/>
      <c r="FL25" s="388"/>
      <c r="FM25" s="388"/>
      <c r="FN25" s="388"/>
      <c r="FO25" s="388"/>
      <c r="FP25" s="388"/>
      <c r="FQ25" s="388"/>
      <c r="FR25" s="388"/>
      <c r="FS25" s="388"/>
      <c r="FT25" s="388"/>
      <c r="FU25" s="388"/>
      <c r="FV25" s="388"/>
      <c r="FW25" s="388"/>
      <c r="FX25" s="388"/>
      <c r="FY25" s="388"/>
      <c r="FZ25" s="388"/>
      <c r="GA25" s="388"/>
      <c r="GB25" s="388"/>
      <c r="GC25" s="388"/>
      <c r="GD25" s="388"/>
      <c r="GE25" s="388"/>
      <c r="GF25" s="388"/>
      <c r="GG25" s="388"/>
      <c r="GH25" s="388"/>
      <c r="GI25" s="388"/>
      <c r="GJ25" s="388"/>
      <c r="GK25" s="388"/>
      <c r="GL25" s="388"/>
      <c r="GM25" s="388"/>
      <c r="GN25" s="388"/>
      <c r="GO25" s="388"/>
      <c r="GP25" s="388"/>
      <c r="GQ25" s="388"/>
      <c r="GR25" s="388"/>
      <c r="GS25" s="388"/>
      <c r="GT25" s="388"/>
      <c r="GU25" s="388"/>
      <c r="GV25" s="388"/>
      <c r="GW25" s="388"/>
      <c r="GX25" s="388"/>
      <c r="GY25" s="388"/>
      <c r="GZ25" s="388"/>
      <c r="HA25" s="388"/>
      <c r="HB25" s="388"/>
      <c r="HC25" s="388"/>
      <c r="HD25" s="388"/>
      <c r="HE25" s="388"/>
      <c r="HF25" s="388"/>
      <c r="HG25" s="388"/>
      <c r="HH25" s="388"/>
      <c r="HI25" s="388"/>
      <c r="HJ25" s="388"/>
      <c r="HK25" s="388"/>
      <c r="HL25" s="388"/>
      <c r="HM25" s="388"/>
      <c r="HN25" s="388"/>
      <c r="HO25" s="388"/>
      <c r="HP25" s="388"/>
      <c r="HQ25" s="388"/>
      <c r="HR25" s="388"/>
      <c r="HS25" s="388"/>
      <c r="HT25" s="388"/>
      <c r="HU25" s="388"/>
      <c r="HV25" s="388"/>
      <c r="HW25" s="388"/>
      <c r="HX25" s="388"/>
      <c r="HY25" s="388"/>
      <c r="HZ25" s="388"/>
      <c r="IA25" s="388"/>
      <c r="IB25" s="388"/>
      <c r="IC25" s="388"/>
      <c r="ID25" s="388"/>
      <c r="IE25" s="388"/>
      <c r="IF25" s="388"/>
      <c r="IG25" s="388"/>
      <c r="IH25" s="388"/>
      <c r="II25" s="388"/>
      <c r="IJ25" s="388"/>
      <c r="IK25" s="388"/>
      <c r="IL25" s="388"/>
      <c r="IM25" s="388"/>
      <c r="IN25" s="388"/>
      <c r="IO25" s="388"/>
      <c r="IP25" s="388"/>
      <c r="IQ25" s="388"/>
      <c r="IR25" s="388"/>
      <c r="IS25" s="388"/>
      <c r="IT25" s="388"/>
      <c r="IU25" s="388"/>
    </row>
    <row r="26" spans="1:255">
      <c r="A26" s="121"/>
      <c r="B26" s="122"/>
      <c r="C26" s="495" t="s">
        <v>456</v>
      </c>
      <c r="D26" s="495"/>
      <c r="E26" s="404"/>
      <c r="F26" s="401">
        <v>0</v>
      </c>
      <c r="G26" s="401">
        <v>0</v>
      </c>
      <c r="H26" s="22"/>
      <c r="I26" s="22"/>
      <c r="J26" s="1"/>
      <c r="K26" s="1"/>
      <c r="L26" s="1"/>
      <c r="M26" s="1"/>
      <c r="N26" s="403"/>
      <c r="O26" s="403"/>
      <c r="P26" s="19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388"/>
      <c r="EC26" s="388"/>
      <c r="ED26" s="388"/>
      <c r="EE26" s="388"/>
      <c r="EF26" s="388"/>
      <c r="EG26" s="388"/>
      <c r="EH26" s="388"/>
      <c r="EI26" s="388"/>
      <c r="EJ26" s="388"/>
      <c r="EK26" s="388"/>
      <c r="EL26" s="388"/>
      <c r="EM26" s="388"/>
      <c r="EN26" s="388"/>
      <c r="EO26" s="388"/>
      <c r="EP26" s="388"/>
      <c r="EQ26" s="388"/>
      <c r="ER26" s="388"/>
      <c r="ES26" s="388"/>
      <c r="ET26" s="388"/>
      <c r="EU26" s="388"/>
      <c r="EV26" s="388"/>
      <c r="EW26" s="388"/>
      <c r="EX26" s="388"/>
      <c r="EY26" s="388"/>
      <c r="EZ26" s="388"/>
      <c r="FA26" s="388"/>
      <c r="FB26" s="388"/>
      <c r="FC26" s="388"/>
      <c r="FD26" s="388"/>
      <c r="FE26" s="388"/>
      <c r="FF26" s="388"/>
      <c r="FG26" s="388"/>
      <c r="FH26" s="388"/>
      <c r="FI26" s="388"/>
      <c r="FJ26" s="388"/>
      <c r="FK26" s="388"/>
      <c r="FL26" s="388"/>
      <c r="FM26" s="388"/>
      <c r="FN26" s="388"/>
      <c r="FO26" s="388"/>
      <c r="FP26" s="388"/>
      <c r="FQ26" s="388"/>
      <c r="FR26" s="388"/>
      <c r="FS26" s="388"/>
      <c r="FT26" s="388"/>
      <c r="FU26" s="388"/>
      <c r="FV26" s="388"/>
      <c r="FW26" s="388"/>
      <c r="FX26" s="388"/>
      <c r="FY26" s="388"/>
      <c r="FZ26" s="388"/>
      <c r="GA26" s="388"/>
      <c r="GB26" s="388"/>
      <c r="GC26" s="388"/>
      <c r="GD26" s="388"/>
      <c r="GE26" s="388"/>
      <c r="GF26" s="388"/>
      <c r="GG26" s="388"/>
      <c r="GH26" s="388"/>
      <c r="GI26" s="388"/>
      <c r="GJ26" s="388"/>
      <c r="GK26" s="388"/>
      <c r="GL26" s="388"/>
      <c r="GM26" s="388"/>
      <c r="GN26" s="388"/>
      <c r="GO26" s="388"/>
      <c r="GP26" s="388"/>
      <c r="GQ26" s="388"/>
      <c r="GR26" s="388"/>
      <c r="GS26" s="388"/>
      <c r="GT26" s="388"/>
      <c r="GU26" s="388"/>
      <c r="GV26" s="388"/>
      <c r="GW26" s="388"/>
      <c r="GX26" s="388"/>
      <c r="GY26" s="388"/>
      <c r="GZ26" s="388"/>
      <c r="HA26" s="388"/>
      <c r="HB26" s="388"/>
      <c r="HC26" s="388"/>
      <c r="HD26" s="388"/>
      <c r="HE26" s="388"/>
      <c r="HF26" s="388"/>
      <c r="HG26" s="388"/>
      <c r="HH26" s="388"/>
      <c r="HI26" s="388"/>
      <c r="HJ26" s="388"/>
      <c r="HK26" s="388"/>
      <c r="HL26" s="388"/>
      <c r="HM26" s="388"/>
      <c r="HN26" s="388"/>
      <c r="HO26" s="388"/>
      <c r="HP26" s="388"/>
      <c r="HQ26" s="388"/>
      <c r="HR26" s="388"/>
      <c r="HS26" s="388"/>
      <c r="HT26" s="388"/>
      <c r="HU26" s="388"/>
      <c r="HV26" s="388"/>
      <c r="HW26" s="388"/>
      <c r="HX26" s="388"/>
      <c r="HY26" s="388"/>
      <c r="HZ26" s="388"/>
      <c r="IA26" s="388"/>
      <c r="IB26" s="388"/>
      <c r="IC26" s="388"/>
      <c r="ID26" s="388"/>
      <c r="IE26" s="388"/>
      <c r="IF26" s="388"/>
      <c r="IG26" s="388"/>
      <c r="IH26" s="388"/>
      <c r="II26" s="388"/>
      <c r="IJ26" s="388"/>
      <c r="IK26" s="388"/>
      <c r="IL26" s="388"/>
      <c r="IM26" s="388"/>
      <c r="IN26" s="388"/>
      <c r="IO26" s="388"/>
      <c r="IP26" s="388"/>
      <c r="IQ26" s="388"/>
      <c r="IR26" s="388"/>
      <c r="IS26" s="388"/>
      <c r="IT26" s="388"/>
      <c r="IU26" s="388"/>
    </row>
    <row r="27" spans="1:255">
      <c r="A27" s="121"/>
      <c r="B27" s="122"/>
      <c r="C27" s="22"/>
      <c r="D27" s="122"/>
      <c r="E27" s="122"/>
      <c r="F27" s="405"/>
      <c r="G27" s="405"/>
      <c r="H27" s="22"/>
      <c r="I27" s="1"/>
      <c r="J27" s="1"/>
      <c r="K27" s="1"/>
      <c r="L27" s="1"/>
      <c r="M27" s="1"/>
      <c r="N27" s="403"/>
      <c r="O27" s="403"/>
      <c r="P27" s="19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  <c r="BL27" s="388"/>
      <c r="BM27" s="388"/>
      <c r="BN27" s="388"/>
      <c r="BO27" s="388"/>
      <c r="BP27" s="388"/>
      <c r="BQ27" s="388"/>
      <c r="BR27" s="388"/>
      <c r="BS27" s="388"/>
      <c r="BT27" s="388"/>
      <c r="BU27" s="388"/>
      <c r="BV27" s="388"/>
      <c r="BW27" s="388"/>
      <c r="BX27" s="388"/>
      <c r="BY27" s="388"/>
      <c r="BZ27" s="388"/>
      <c r="CA27" s="388"/>
      <c r="CB27" s="388"/>
      <c r="CC27" s="388"/>
      <c r="CD27" s="388"/>
      <c r="CE27" s="388"/>
      <c r="CF27" s="388"/>
      <c r="CG27" s="388"/>
      <c r="CH27" s="388"/>
      <c r="CI27" s="388"/>
      <c r="CJ27" s="388"/>
      <c r="CK27" s="388"/>
      <c r="CL27" s="388"/>
      <c r="CM27" s="388"/>
      <c r="CN27" s="388"/>
      <c r="CO27" s="388"/>
      <c r="CP27" s="388"/>
      <c r="CQ27" s="388"/>
      <c r="CR27" s="388"/>
      <c r="CS27" s="388"/>
      <c r="CT27" s="388"/>
      <c r="CU27" s="388"/>
      <c r="CV27" s="388"/>
      <c r="CW27" s="388"/>
      <c r="CX27" s="388"/>
      <c r="CY27" s="388"/>
      <c r="CZ27" s="388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88"/>
      <c r="DL27" s="388"/>
      <c r="DM27" s="388"/>
      <c r="DN27" s="388"/>
      <c r="DO27" s="388"/>
      <c r="DP27" s="388"/>
      <c r="DQ27" s="388"/>
      <c r="DR27" s="388"/>
      <c r="DS27" s="388"/>
      <c r="DT27" s="388"/>
      <c r="DU27" s="388"/>
      <c r="DV27" s="388"/>
      <c r="DW27" s="388"/>
      <c r="DX27" s="388"/>
      <c r="DY27" s="388"/>
      <c r="DZ27" s="388"/>
      <c r="EA27" s="388"/>
      <c r="EB27" s="388"/>
      <c r="EC27" s="388"/>
      <c r="ED27" s="388"/>
      <c r="EE27" s="388"/>
      <c r="EF27" s="388"/>
      <c r="EG27" s="388"/>
      <c r="EH27" s="388"/>
      <c r="EI27" s="388"/>
      <c r="EJ27" s="388"/>
      <c r="EK27" s="388"/>
      <c r="EL27" s="388"/>
      <c r="EM27" s="388"/>
      <c r="EN27" s="388"/>
      <c r="EO27" s="388"/>
      <c r="EP27" s="388"/>
      <c r="EQ27" s="388"/>
      <c r="ER27" s="388"/>
      <c r="ES27" s="388"/>
      <c r="ET27" s="388"/>
      <c r="EU27" s="388"/>
      <c r="EV27" s="388"/>
      <c r="EW27" s="388"/>
      <c r="EX27" s="388"/>
      <c r="EY27" s="388"/>
      <c r="EZ27" s="388"/>
      <c r="FA27" s="388"/>
      <c r="FB27" s="388"/>
      <c r="FC27" s="388"/>
      <c r="FD27" s="388"/>
      <c r="FE27" s="388"/>
      <c r="FF27" s="388"/>
      <c r="FG27" s="388"/>
      <c r="FH27" s="388"/>
      <c r="FI27" s="388"/>
      <c r="FJ27" s="388"/>
      <c r="FK27" s="388"/>
      <c r="FL27" s="388"/>
      <c r="FM27" s="388"/>
      <c r="FN27" s="388"/>
      <c r="FO27" s="388"/>
      <c r="FP27" s="388"/>
      <c r="FQ27" s="388"/>
      <c r="FR27" s="388"/>
      <c r="FS27" s="388"/>
      <c r="FT27" s="388"/>
      <c r="FU27" s="388"/>
      <c r="FV27" s="388"/>
      <c r="FW27" s="388"/>
      <c r="FX27" s="388"/>
      <c r="FY27" s="388"/>
      <c r="FZ27" s="388"/>
      <c r="GA27" s="388"/>
      <c r="GB27" s="388"/>
      <c r="GC27" s="388"/>
      <c r="GD27" s="388"/>
      <c r="GE27" s="388"/>
      <c r="GF27" s="388"/>
      <c r="GG27" s="388"/>
      <c r="GH27" s="388"/>
      <c r="GI27" s="388"/>
      <c r="GJ27" s="388"/>
      <c r="GK27" s="388"/>
      <c r="GL27" s="388"/>
      <c r="GM27" s="388"/>
      <c r="GN27" s="388"/>
      <c r="GO27" s="388"/>
      <c r="GP27" s="388"/>
      <c r="GQ27" s="388"/>
      <c r="GR27" s="388"/>
      <c r="GS27" s="388"/>
      <c r="GT27" s="388"/>
      <c r="GU27" s="388"/>
      <c r="GV27" s="388"/>
      <c r="GW27" s="388"/>
      <c r="GX27" s="388"/>
      <c r="GY27" s="388"/>
      <c r="GZ27" s="388"/>
      <c r="HA27" s="388"/>
      <c r="HB27" s="388"/>
      <c r="HC27" s="388"/>
      <c r="HD27" s="388"/>
      <c r="HE27" s="388"/>
      <c r="HF27" s="388"/>
      <c r="HG27" s="388"/>
      <c r="HH27" s="388"/>
      <c r="HI27" s="388"/>
      <c r="HJ27" s="388"/>
      <c r="HK27" s="388"/>
      <c r="HL27" s="388"/>
      <c r="HM27" s="388"/>
      <c r="HN27" s="388"/>
      <c r="HO27" s="388"/>
      <c r="HP27" s="388"/>
      <c r="HQ27" s="388"/>
      <c r="HR27" s="388"/>
      <c r="HS27" s="388"/>
      <c r="HT27" s="388"/>
      <c r="HU27" s="388"/>
      <c r="HV27" s="388"/>
      <c r="HW27" s="388"/>
      <c r="HX27" s="388"/>
      <c r="HY27" s="388"/>
      <c r="HZ27" s="388"/>
      <c r="IA27" s="388"/>
      <c r="IB27" s="388"/>
      <c r="IC27" s="388"/>
      <c r="ID27" s="388"/>
      <c r="IE27" s="388"/>
      <c r="IF27" s="388"/>
      <c r="IG27" s="388"/>
      <c r="IH27" s="388"/>
      <c r="II27" s="388"/>
      <c r="IJ27" s="388"/>
      <c r="IK27" s="388"/>
      <c r="IL27" s="388"/>
      <c r="IM27" s="388"/>
      <c r="IN27" s="388"/>
      <c r="IO27" s="388"/>
      <c r="IP27" s="388"/>
      <c r="IQ27" s="388"/>
      <c r="IR27" s="388"/>
      <c r="IS27" s="388"/>
      <c r="IT27" s="388"/>
      <c r="IU27" s="388"/>
    </row>
    <row r="28" spans="1:255">
      <c r="A28" s="121"/>
      <c r="B28" s="494" t="s">
        <v>130</v>
      </c>
      <c r="C28" s="494"/>
      <c r="D28" s="494"/>
      <c r="E28" s="494"/>
      <c r="F28" s="400">
        <f>SUM(F29:F44)</f>
        <v>495386716.19</v>
      </c>
      <c r="G28" s="400">
        <f>SUM(G29:G44)</f>
        <v>463395627.21900004</v>
      </c>
      <c r="H28" s="22"/>
      <c r="I28" s="494" t="s">
        <v>195</v>
      </c>
      <c r="J28" s="494"/>
      <c r="K28" s="494"/>
      <c r="L28" s="494"/>
      <c r="M28" s="494"/>
      <c r="N28" s="405"/>
      <c r="O28" s="405"/>
      <c r="P28" s="19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388"/>
      <c r="CA28" s="388"/>
      <c r="CB28" s="388"/>
      <c r="CC28" s="388"/>
      <c r="CD28" s="388"/>
      <c r="CE28" s="388"/>
      <c r="CF28" s="388"/>
      <c r="CG28" s="388"/>
      <c r="CH28" s="388"/>
      <c r="CI28" s="388"/>
      <c r="CJ28" s="388"/>
      <c r="CK28" s="388"/>
      <c r="CL28" s="388"/>
      <c r="CM28" s="388"/>
      <c r="CN28" s="388"/>
      <c r="CO28" s="388"/>
      <c r="CP28" s="388"/>
      <c r="CQ28" s="388"/>
      <c r="CR28" s="388"/>
      <c r="CS28" s="388"/>
      <c r="CT28" s="388"/>
      <c r="CU28" s="388"/>
      <c r="CV28" s="388"/>
      <c r="CW28" s="388"/>
      <c r="CX28" s="388"/>
      <c r="CY28" s="388"/>
      <c r="CZ28" s="388"/>
      <c r="DA28" s="388"/>
      <c r="DB28" s="388"/>
      <c r="DC28" s="388"/>
      <c r="DD28" s="388"/>
      <c r="DE28" s="388"/>
      <c r="DF28" s="388"/>
      <c r="DG28" s="388"/>
      <c r="DH28" s="388"/>
      <c r="DI28" s="388"/>
      <c r="DJ28" s="388"/>
      <c r="DK28" s="388"/>
      <c r="DL28" s="388"/>
      <c r="DM28" s="388"/>
      <c r="DN28" s="388"/>
      <c r="DO28" s="388"/>
      <c r="DP28" s="388"/>
      <c r="DQ28" s="388"/>
      <c r="DR28" s="388"/>
      <c r="DS28" s="388"/>
      <c r="DT28" s="388"/>
      <c r="DU28" s="388"/>
      <c r="DV28" s="388"/>
      <c r="DW28" s="388"/>
      <c r="DX28" s="388"/>
      <c r="DY28" s="388"/>
      <c r="DZ28" s="388"/>
      <c r="EA28" s="388"/>
      <c r="EB28" s="388"/>
      <c r="EC28" s="388"/>
      <c r="ED28" s="388"/>
      <c r="EE28" s="388"/>
      <c r="EF28" s="388"/>
      <c r="EG28" s="388"/>
      <c r="EH28" s="388"/>
      <c r="EI28" s="388"/>
      <c r="EJ28" s="388"/>
      <c r="EK28" s="388"/>
      <c r="EL28" s="388"/>
      <c r="EM28" s="388"/>
      <c r="EN28" s="388"/>
      <c r="EO28" s="388"/>
      <c r="EP28" s="388"/>
      <c r="EQ28" s="388"/>
      <c r="ER28" s="388"/>
      <c r="ES28" s="388"/>
      <c r="ET28" s="388"/>
      <c r="EU28" s="388"/>
      <c r="EV28" s="388"/>
      <c r="EW28" s="388"/>
      <c r="EX28" s="388"/>
      <c r="EY28" s="388"/>
      <c r="EZ28" s="388"/>
      <c r="FA28" s="388"/>
      <c r="FB28" s="388"/>
      <c r="FC28" s="388"/>
      <c r="FD28" s="388"/>
      <c r="FE28" s="388"/>
      <c r="FF28" s="388"/>
      <c r="FG28" s="388"/>
      <c r="FH28" s="388"/>
      <c r="FI28" s="388"/>
      <c r="FJ28" s="388"/>
      <c r="FK28" s="388"/>
      <c r="FL28" s="388"/>
      <c r="FM28" s="388"/>
      <c r="FN28" s="388"/>
      <c r="FO28" s="388"/>
      <c r="FP28" s="388"/>
      <c r="FQ28" s="388"/>
      <c r="FR28" s="388"/>
      <c r="FS28" s="388"/>
      <c r="FT28" s="388"/>
      <c r="FU28" s="388"/>
      <c r="FV28" s="388"/>
      <c r="FW28" s="388"/>
      <c r="FX28" s="388"/>
      <c r="FY28" s="388"/>
      <c r="FZ28" s="388"/>
      <c r="GA28" s="388"/>
      <c r="GB28" s="388"/>
      <c r="GC28" s="388"/>
      <c r="GD28" s="388"/>
      <c r="GE28" s="388"/>
      <c r="GF28" s="388"/>
      <c r="GG28" s="388"/>
      <c r="GH28" s="388"/>
      <c r="GI28" s="388"/>
      <c r="GJ28" s="388"/>
      <c r="GK28" s="388"/>
      <c r="GL28" s="388"/>
      <c r="GM28" s="388"/>
      <c r="GN28" s="388"/>
      <c r="GO28" s="388"/>
      <c r="GP28" s="388"/>
      <c r="GQ28" s="388"/>
      <c r="GR28" s="388"/>
      <c r="GS28" s="388"/>
      <c r="GT28" s="388"/>
      <c r="GU28" s="388"/>
      <c r="GV28" s="388"/>
      <c r="GW28" s="388"/>
      <c r="GX28" s="388"/>
      <c r="GY28" s="388"/>
      <c r="GZ28" s="388"/>
      <c r="HA28" s="388"/>
      <c r="HB28" s="388"/>
      <c r="HC28" s="388"/>
      <c r="HD28" s="388"/>
      <c r="HE28" s="388"/>
      <c r="HF28" s="388"/>
      <c r="HG28" s="388"/>
      <c r="HH28" s="388"/>
      <c r="HI28" s="388"/>
      <c r="HJ28" s="388"/>
      <c r="HK28" s="388"/>
      <c r="HL28" s="388"/>
      <c r="HM28" s="388"/>
      <c r="HN28" s="388"/>
      <c r="HO28" s="388"/>
      <c r="HP28" s="388"/>
      <c r="HQ28" s="388"/>
      <c r="HR28" s="388"/>
      <c r="HS28" s="388"/>
      <c r="HT28" s="388"/>
      <c r="HU28" s="388"/>
      <c r="HV28" s="388"/>
      <c r="HW28" s="388"/>
      <c r="HX28" s="388"/>
      <c r="HY28" s="388"/>
      <c r="HZ28" s="388"/>
      <c r="IA28" s="388"/>
      <c r="IB28" s="388"/>
      <c r="IC28" s="388"/>
      <c r="ID28" s="388"/>
      <c r="IE28" s="388"/>
      <c r="IF28" s="388"/>
      <c r="IG28" s="388"/>
      <c r="IH28" s="388"/>
      <c r="II28" s="388"/>
      <c r="IJ28" s="388"/>
      <c r="IK28" s="388"/>
      <c r="IL28" s="388"/>
      <c r="IM28" s="388"/>
      <c r="IN28" s="388"/>
      <c r="IO28" s="388"/>
      <c r="IP28" s="388"/>
      <c r="IQ28" s="388"/>
      <c r="IR28" s="388"/>
      <c r="IS28" s="388"/>
      <c r="IT28" s="388"/>
      <c r="IU28" s="388"/>
    </row>
    <row r="29" spans="1:255">
      <c r="A29" s="121"/>
      <c r="B29" s="406"/>
      <c r="C29" s="495" t="s">
        <v>196</v>
      </c>
      <c r="D29" s="495"/>
      <c r="E29" s="495"/>
      <c r="F29" s="401">
        <v>398626847.55000001</v>
      </c>
      <c r="G29" s="401">
        <v>367644499.93900001</v>
      </c>
      <c r="H29" s="22"/>
      <c r="I29" s="22"/>
      <c r="J29" s="122"/>
      <c r="K29" s="122"/>
      <c r="L29" s="122"/>
      <c r="M29" s="122"/>
      <c r="N29" s="405"/>
      <c r="O29" s="405"/>
      <c r="P29" s="19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8"/>
      <c r="CC29" s="388"/>
      <c r="CD29" s="388"/>
      <c r="CE29" s="388"/>
      <c r="CF29" s="388"/>
      <c r="CG29" s="388"/>
      <c r="CH29" s="388"/>
      <c r="CI29" s="388"/>
      <c r="CJ29" s="388"/>
      <c r="CK29" s="388"/>
      <c r="CL29" s="388"/>
      <c r="CM29" s="388"/>
      <c r="CN29" s="388"/>
      <c r="CO29" s="388"/>
      <c r="CP29" s="388"/>
      <c r="CQ29" s="388"/>
      <c r="CR29" s="388"/>
      <c r="CS29" s="388"/>
      <c r="CT29" s="388"/>
      <c r="CU29" s="388"/>
      <c r="CV29" s="388"/>
      <c r="CW29" s="388"/>
      <c r="CX29" s="388"/>
      <c r="CY29" s="388"/>
      <c r="CZ29" s="388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88"/>
      <c r="DL29" s="388"/>
      <c r="DM29" s="388"/>
      <c r="DN29" s="388"/>
      <c r="DO29" s="388"/>
      <c r="DP29" s="388"/>
      <c r="DQ29" s="388"/>
      <c r="DR29" s="388"/>
      <c r="DS29" s="388"/>
      <c r="DT29" s="388"/>
      <c r="DU29" s="388"/>
      <c r="DV29" s="388"/>
      <c r="DW29" s="388"/>
      <c r="DX29" s="388"/>
      <c r="DY29" s="388"/>
      <c r="DZ29" s="388"/>
      <c r="EA29" s="388"/>
      <c r="EB29" s="388"/>
      <c r="EC29" s="388"/>
      <c r="ED29" s="388"/>
      <c r="EE29" s="388"/>
      <c r="EF29" s="388"/>
      <c r="EG29" s="388"/>
      <c r="EH29" s="388"/>
      <c r="EI29" s="388"/>
      <c r="EJ29" s="388"/>
      <c r="EK29" s="388"/>
      <c r="EL29" s="388"/>
      <c r="EM29" s="388"/>
      <c r="EN29" s="388"/>
      <c r="EO29" s="388"/>
      <c r="EP29" s="388"/>
      <c r="EQ29" s="388"/>
      <c r="ER29" s="388"/>
      <c r="ES29" s="388"/>
      <c r="ET29" s="388"/>
      <c r="EU29" s="388"/>
      <c r="EV29" s="388"/>
      <c r="EW29" s="388"/>
      <c r="EX29" s="388"/>
      <c r="EY29" s="388"/>
      <c r="EZ29" s="388"/>
      <c r="FA29" s="388"/>
      <c r="FB29" s="388"/>
      <c r="FC29" s="388"/>
      <c r="FD29" s="388"/>
      <c r="FE29" s="388"/>
      <c r="FF29" s="388"/>
      <c r="FG29" s="388"/>
      <c r="FH29" s="388"/>
      <c r="FI29" s="388"/>
      <c r="FJ29" s="388"/>
      <c r="FK29" s="388"/>
      <c r="FL29" s="388"/>
      <c r="FM29" s="388"/>
      <c r="FN29" s="388"/>
      <c r="FO29" s="388"/>
      <c r="FP29" s="388"/>
      <c r="FQ29" s="388"/>
      <c r="FR29" s="388"/>
      <c r="FS29" s="388"/>
      <c r="FT29" s="388"/>
      <c r="FU29" s="388"/>
      <c r="FV29" s="388"/>
      <c r="FW29" s="388"/>
      <c r="FX29" s="388"/>
      <c r="FY29" s="388"/>
      <c r="FZ29" s="388"/>
      <c r="GA29" s="388"/>
      <c r="GB29" s="388"/>
      <c r="GC29" s="388"/>
      <c r="GD29" s="388"/>
      <c r="GE29" s="388"/>
      <c r="GF29" s="388"/>
      <c r="GG29" s="388"/>
      <c r="GH29" s="388"/>
      <c r="GI29" s="388"/>
      <c r="GJ29" s="388"/>
      <c r="GK29" s="388"/>
      <c r="GL29" s="388"/>
      <c r="GM29" s="388"/>
      <c r="GN29" s="388"/>
      <c r="GO29" s="388"/>
      <c r="GP29" s="388"/>
      <c r="GQ29" s="388"/>
      <c r="GR29" s="388"/>
      <c r="GS29" s="388"/>
      <c r="GT29" s="388"/>
      <c r="GU29" s="388"/>
      <c r="GV29" s="388"/>
      <c r="GW29" s="388"/>
      <c r="GX29" s="388"/>
      <c r="GY29" s="388"/>
      <c r="GZ29" s="388"/>
      <c r="HA29" s="388"/>
      <c r="HB29" s="388"/>
      <c r="HC29" s="388"/>
      <c r="HD29" s="388"/>
      <c r="HE29" s="388"/>
      <c r="HF29" s="388"/>
      <c r="HG29" s="388"/>
      <c r="HH29" s="388"/>
      <c r="HI29" s="388"/>
      <c r="HJ29" s="388"/>
      <c r="HK29" s="388"/>
      <c r="HL29" s="388"/>
      <c r="HM29" s="388"/>
      <c r="HN29" s="388"/>
      <c r="HO29" s="388"/>
      <c r="HP29" s="388"/>
      <c r="HQ29" s="388"/>
      <c r="HR29" s="388"/>
      <c r="HS29" s="388"/>
      <c r="HT29" s="388"/>
      <c r="HU29" s="388"/>
      <c r="HV29" s="388"/>
      <c r="HW29" s="388"/>
      <c r="HX29" s="388"/>
      <c r="HY29" s="388"/>
      <c r="HZ29" s="388"/>
      <c r="IA29" s="388"/>
      <c r="IB29" s="388"/>
      <c r="IC29" s="388"/>
      <c r="ID29" s="388"/>
      <c r="IE29" s="388"/>
      <c r="IF29" s="388"/>
      <c r="IG29" s="388"/>
      <c r="IH29" s="388"/>
      <c r="II29" s="388"/>
      <c r="IJ29" s="388"/>
      <c r="IK29" s="388"/>
      <c r="IL29" s="388"/>
      <c r="IM29" s="388"/>
      <c r="IN29" s="388"/>
      <c r="IO29" s="388"/>
      <c r="IP29" s="388"/>
      <c r="IQ29" s="388"/>
      <c r="IR29" s="388"/>
      <c r="IS29" s="388"/>
      <c r="IT29" s="388"/>
      <c r="IU29" s="388"/>
    </row>
    <row r="30" spans="1:255">
      <c r="A30" s="121"/>
      <c r="B30" s="406"/>
      <c r="C30" s="495" t="s">
        <v>14</v>
      </c>
      <c r="D30" s="495"/>
      <c r="E30" s="495"/>
      <c r="F30" s="401">
        <v>8937045.9499999993</v>
      </c>
      <c r="G30" s="401">
        <v>14085037.619999999</v>
      </c>
      <c r="H30" s="22"/>
      <c r="I30" s="1"/>
      <c r="J30" s="494" t="s">
        <v>129</v>
      </c>
      <c r="K30" s="494"/>
      <c r="L30" s="494"/>
      <c r="M30" s="494"/>
      <c r="N30" s="400">
        <f>N31+N34+N35</f>
        <v>2716680037.9190001</v>
      </c>
      <c r="O30" s="400">
        <f>O31+O34+O35</f>
        <v>5996489380.4899998</v>
      </c>
      <c r="P30" s="19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  <c r="BJ30" s="388"/>
      <c r="BK30" s="388"/>
      <c r="BL30" s="388"/>
      <c r="BM30" s="388"/>
      <c r="BN30" s="388"/>
      <c r="BO30" s="388"/>
      <c r="BP30" s="388"/>
      <c r="BQ30" s="388"/>
      <c r="BR30" s="388"/>
      <c r="BS30" s="388"/>
      <c r="BT30" s="388"/>
      <c r="BU30" s="388"/>
      <c r="BV30" s="388"/>
      <c r="BW30" s="388"/>
      <c r="BX30" s="388"/>
      <c r="BY30" s="388"/>
      <c r="BZ30" s="388"/>
      <c r="CA30" s="388"/>
      <c r="CB30" s="388"/>
      <c r="CC30" s="388"/>
      <c r="CD30" s="388"/>
      <c r="CE30" s="388"/>
      <c r="CF30" s="388"/>
      <c r="CG30" s="388"/>
      <c r="CH30" s="388"/>
      <c r="CI30" s="388"/>
      <c r="CJ30" s="388"/>
      <c r="CK30" s="388"/>
      <c r="CL30" s="388"/>
      <c r="CM30" s="388"/>
      <c r="CN30" s="388"/>
      <c r="CO30" s="388"/>
      <c r="CP30" s="388"/>
      <c r="CQ30" s="388"/>
      <c r="CR30" s="388"/>
      <c r="CS30" s="388"/>
      <c r="CT30" s="388"/>
      <c r="CU30" s="388"/>
      <c r="CV30" s="388"/>
      <c r="CW30" s="388"/>
      <c r="CX30" s="388"/>
      <c r="CY30" s="388"/>
      <c r="CZ30" s="388"/>
      <c r="DA30" s="388"/>
      <c r="DB30" s="388"/>
      <c r="DC30" s="388"/>
      <c r="DD30" s="388"/>
      <c r="DE30" s="388"/>
      <c r="DF30" s="388"/>
      <c r="DG30" s="388"/>
      <c r="DH30" s="388"/>
      <c r="DI30" s="388"/>
      <c r="DJ30" s="388"/>
      <c r="DK30" s="388"/>
      <c r="DL30" s="388"/>
      <c r="DM30" s="388"/>
      <c r="DN30" s="388"/>
      <c r="DO30" s="388"/>
      <c r="DP30" s="388"/>
      <c r="DQ30" s="388"/>
      <c r="DR30" s="388"/>
      <c r="DS30" s="388"/>
      <c r="DT30" s="388"/>
      <c r="DU30" s="388"/>
      <c r="DV30" s="388"/>
      <c r="DW30" s="388"/>
      <c r="DX30" s="388"/>
      <c r="DY30" s="388"/>
      <c r="DZ30" s="388"/>
      <c r="EA30" s="388"/>
      <c r="EB30" s="388"/>
      <c r="EC30" s="388"/>
      <c r="ED30" s="388"/>
      <c r="EE30" s="388"/>
      <c r="EF30" s="388"/>
      <c r="EG30" s="388"/>
      <c r="EH30" s="388"/>
      <c r="EI30" s="388"/>
      <c r="EJ30" s="388"/>
      <c r="EK30" s="388"/>
      <c r="EL30" s="388"/>
      <c r="EM30" s="388"/>
      <c r="EN30" s="388"/>
      <c r="EO30" s="388"/>
      <c r="EP30" s="388"/>
      <c r="EQ30" s="388"/>
      <c r="ER30" s="388"/>
      <c r="ES30" s="388"/>
      <c r="ET30" s="388"/>
      <c r="EU30" s="388"/>
      <c r="EV30" s="388"/>
      <c r="EW30" s="388"/>
      <c r="EX30" s="388"/>
      <c r="EY30" s="388"/>
      <c r="EZ30" s="388"/>
      <c r="FA30" s="388"/>
      <c r="FB30" s="388"/>
      <c r="FC30" s="388"/>
      <c r="FD30" s="388"/>
      <c r="FE30" s="388"/>
      <c r="FF30" s="388"/>
      <c r="FG30" s="388"/>
      <c r="FH30" s="388"/>
      <c r="FI30" s="388"/>
      <c r="FJ30" s="388"/>
      <c r="FK30" s="388"/>
      <c r="FL30" s="388"/>
      <c r="FM30" s="388"/>
      <c r="FN30" s="388"/>
      <c r="FO30" s="388"/>
      <c r="FP30" s="388"/>
      <c r="FQ30" s="388"/>
      <c r="FR30" s="388"/>
      <c r="FS30" s="388"/>
      <c r="FT30" s="388"/>
      <c r="FU30" s="388"/>
      <c r="FV30" s="388"/>
      <c r="FW30" s="388"/>
      <c r="FX30" s="388"/>
      <c r="FY30" s="388"/>
      <c r="FZ30" s="388"/>
      <c r="GA30" s="388"/>
      <c r="GB30" s="388"/>
      <c r="GC30" s="388"/>
      <c r="GD30" s="388"/>
      <c r="GE30" s="388"/>
      <c r="GF30" s="388"/>
      <c r="GG30" s="388"/>
      <c r="GH30" s="388"/>
      <c r="GI30" s="388"/>
      <c r="GJ30" s="388"/>
      <c r="GK30" s="388"/>
      <c r="GL30" s="388"/>
      <c r="GM30" s="388"/>
      <c r="GN30" s="388"/>
      <c r="GO30" s="388"/>
      <c r="GP30" s="388"/>
      <c r="GQ30" s="388"/>
      <c r="GR30" s="388"/>
      <c r="GS30" s="388"/>
      <c r="GT30" s="388"/>
      <c r="GU30" s="388"/>
      <c r="GV30" s="388"/>
      <c r="GW30" s="388"/>
      <c r="GX30" s="388"/>
      <c r="GY30" s="388"/>
      <c r="GZ30" s="388"/>
      <c r="HA30" s="388"/>
      <c r="HB30" s="388"/>
      <c r="HC30" s="388"/>
      <c r="HD30" s="388"/>
      <c r="HE30" s="388"/>
      <c r="HF30" s="388"/>
      <c r="HG30" s="388"/>
      <c r="HH30" s="388"/>
      <c r="HI30" s="388"/>
      <c r="HJ30" s="388"/>
      <c r="HK30" s="388"/>
      <c r="HL30" s="388"/>
      <c r="HM30" s="388"/>
      <c r="HN30" s="388"/>
      <c r="HO30" s="388"/>
      <c r="HP30" s="388"/>
      <c r="HQ30" s="388"/>
      <c r="HR30" s="388"/>
      <c r="HS30" s="388"/>
      <c r="HT30" s="388"/>
      <c r="HU30" s="388"/>
      <c r="HV30" s="388"/>
      <c r="HW30" s="388"/>
      <c r="HX30" s="388"/>
      <c r="HY30" s="388"/>
      <c r="HZ30" s="388"/>
      <c r="IA30" s="388"/>
      <c r="IB30" s="388"/>
      <c r="IC30" s="388"/>
      <c r="ID30" s="388"/>
      <c r="IE30" s="388"/>
      <c r="IF30" s="388"/>
      <c r="IG30" s="388"/>
      <c r="IH30" s="388"/>
      <c r="II30" s="388"/>
      <c r="IJ30" s="388"/>
      <c r="IK30" s="388"/>
      <c r="IL30" s="388"/>
      <c r="IM30" s="388"/>
      <c r="IN30" s="388"/>
      <c r="IO30" s="388"/>
      <c r="IP30" s="388"/>
      <c r="IQ30" s="388"/>
      <c r="IR30" s="388"/>
      <c r="IS30" s="388"/>
      <c r="IT30" s="388"/>
      <c r="IU30" s="388"/>
    </row>
    <row r="31" spans="1:255">
      <c r="A31" s="121"/>
      <c r="B31" s="406"/>
      <c r="C31" s="495" t="s">
        <v>16</v>
      </c>
      <c r="D31" s="495"/>
      <c r="E31" s="495"/>
      <c r="F31" s="401">
        <v>25332198.539999999</v>
      </c>
      <c r="G31" s="401">
        <v>23380505.109999999</v>
      </c>
      <c r="H31" s="22"/>
      <c r="I31" s="22"/>
      <c r="J31" s="1"/>
      <c r="K31" s="496" t="s">
        <v>197</v>
      </c>
      <c r="L31" s="496"/>
      <c r="M31" s="496"/>
      <c r="N31" s="401">
        <f>SUM(N32:N33)</f>
        <v>0</v>
      </c>
      <c r="O31" s="401">
        <f>SUM(O32:O33)</f>
        <v>0</v>
      </c>
      <c r="P31" s="19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  <c r="AS31" s="388"/>
      <c r="AT31" s="388"/>
      <c r="AU31" s="388"/>
      <c r="AV31" s="388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  <c r="BL31" s="388"/>
      <c r="BM31" s="388"/>
      <c r="BN31" s="388"/>
      <c r="BO31" s="388"/>
      <c r="BP31" s="388"/>
      <c r="BQ31" s="388"/>
      <c r="BR31" s="388"/>
      <c r="BS31" s="388"/>
      <c r="BT31" s="388"/>
      <c r="BU31" s="388"/>
      <c r="BV31" s="388"/>
      <c r="BW31" s="388"/>
      <c r="BX31" s="388"/>
      <c r="BY31" s="388"/>
      <c r="BZ31" s="388"/>
      <c r="CA31" s="388"/>
      <c r="CB31" s="388"/>
      <c r="CC31" s="388"/>
      <c r="CD31" s="388"/>
      <c r="CE31" s="388"/>
      <c r="CF31" s="388"/>
      <c r="CG31" s="388"/>
      <c r="CH31" s="388"/>
      <c r="CI31" s="388"/>
      <c r="CJ31" s="388"/>
      <c r="CK31" s="388"/>
      <c r="CL31" s="388"/>
      <c r="CM31" s="388"/>
      <c r="CN31" s="388"/>
      <c r="CO31" s="388"/>
      <c r="CP31" s="388"/>
      <c r="CQ31" s="388"/>
      <c r="CR31" s="388"/>
      <c r="CS31" s="388"/>
      <c r="CT31" s="388"/>
      <c r="CU31" s="388"/>
      <c r="CV31" s="388"/>
      <c r="CW31" s="388"/>
      <c r="CX31" s="388"/>
      <c r="CY31" s="388"/>
      <c r="CZ31" s="388"/>
      <c r="DA31" s="388"/>
      <c r="DB31" s="388"/>
      <c r="DC31" s="388"/>
      <c r="DD31" s="388"/>
      <c r="DE31" s="388"/>
      <c r="DF31" s="388"/>
      <c r="DG31" s="388"/>
      <c r="DH31" s="388"/>
      <c r="DI31" s="388"/>
      <c r="DJ31" s="388"/>
      <c r="DK31" s="388"/>
      <c r="DL31" s="388"/>
      <c r="DM31" s="388"/>
      <c r="DN31" s="388"/>
      <c r="DO31" s="388"/>
      <c r="DP31" s="388"/>
      <c r="DQ31" s="388"/>
      <c r="DR31" s="388"/>
      <c r="DS31" s="388"/>
      <c r="DT31" s="388"/>
      <c r="DU31" s="388"/>
      <c r="DV31" s="388"/>
      <c r="DW31" s="388"/>
      <c r="DX31" s="388"/>
      <c r="DY31" s="388"/>
      <c r="DZ31" s="388"/>
      <c r="EA31" s="388"/>
      <c r="EB31" s="388"/>
      <c r="EC31" s="388"/>
      <c r="ED31" s="388"/>
      <c r="EE31" s="388"/>
      <c r="EF31" s="388"/>
      <c r="EG31" s="388"/>
      <c r="EH31" s="388"/>
      <c r="EI31" s="388"/>
      <c r="EJ31" s="388"/>
      <c r="EK31" s="388"/>
      <c r="EL31" s="388"/>
      <c r="EM31" s="388"/>
      <c r="EN31" s="388"/>
      <c r="EO31" s="388"/>
      <c r="EP31" s="388"/>
      <c r="EQ31" s="388"/>
      <c r="ER31" s="388"/>
      <c r="ES31" s="388"/>
      <c r="ET31" s="388"/>
      <c r="EU31" s="388"/>
      <c r="EV31" s="388"/>
      <c r="EW31" s="388"/>
      <c r="EX31" s="388"/>
      <c r="EY31" s="388"/>
      <c r="EZ31" s="388"/>
      <c r="FA31" s="388"/>
      <c r="FB31" s="388"/>
      <c r="FC31" s="388"/>
      <c r="FD31" s="388"/>
      <c r="FE31" s="388"/>
      <c r="FF31" s="388"/>
      <c r="FG31" s="388"/>
      <c r="FH31" s="388"/>
      <c r="FI31" s="388"/>
      <c r="FJ31" s="388"/>
      <c r="FK31" s="388"/>
      <c r="FL31" s="388"/>
      <c r="FM31" s="388"/>
      <c r="FN31" s="388"/>
      <c r="FO31" s="388"/>
      <c r="FP31" s="388"/>
      <c r="FQ31" s="388"/>
      <c r="FR31" s="388"/>
      <c r="FS31" s="388"/>
      <c r="FT31" s="388"/>
      <c r="FU31" s="388"/>
      <c r="FV31" s="388"/>
      <c r="FW31" s="388"/>
      <c r="FX31" s="388"/>
      <c r="FY31" s="388"/>
      <c r="FZ31" s="388"/>
      <c r="GA31" s="388"/>
      <c r="GB31" s="388"/>
      <c r="GC31" s="388"/>
      <c r="GD31" s="388"/>
      <c r="GE31" s="388"/>
      <c r="GF31" s="388"/>
      <c r="GG31" s="388"/>
      <c r="GH31" s="388"/>
      <c r="GI31" s="388"/>
      <c r="GJ31" s="388"/>
      <c r="GK31" s="388"/>
      <c r="GL31" s="388"/>
      <c r="GM31" s="388"/>
      <c r="GN31" s="388"/>
      <c r="GO31" s="388"/>
      <c r="GP31" s="388"/>
      <c r="GQ31" s="388"/>
      <c r="GR31" s="388"/>
      <c r="GS31" s="388"/>
      <c r="GT31" s="388"/>
      <c r="GU31" s="388"/>
      <c r="GV31" s="388"/>
      <c r="GW31" s="388"/>
      <c r="GX31" s="388"/>
      <c r="GY31" s="388"/>
      <c r="GZ31" s="388"/>
      <c r="HA31" s="388"/>
      <c r="HB31" s="388"/>
      <c r="HC31" s="388"/>
      <c r="HD31" s="388"/>
      <c r="HE31" s="388"/>
      <c r="HF31" s="388"/>
      <c r="HG31" s="388"/>
      <c r="HH31" s="388"/>
      <c r="HI31" s="388"/>
      <c r="HJ31" s="388"/>
      <c r="HK31" s="388"/>
      <c r="HL31" s="388"/>
      <c r="HM31" s="388"/>
      <c r="HN31" s="388"/>
      <c r="HO31" s="388"/>
      <c r="HP31" s="388"/>
      <c r="HQ31" s="388"/>
      <c r="HR31" s="388"/>
      <c r="HS31" s="388"/>
      <c r="HT31" s="388"/>
      <c r="HU31" s="388"/>
      <c r="HV31" s="388"/>
      <c r="HW31" s="388"/>
      <c r="HX31" s="388"/>
      <c r="HY31" s="388"/>
      <c r="HZ31" s="388"/>
      <c r="IA31" s="388"/>
      <c r="IB31" s="388"/>
      <c r="IC31" s="388"/>
      <c r="ID31" s="388"/>
      <c r="IE31" s="388"/>
      <c r="IF31" s="388"/>
      <c r="IG31" s="388"/>
      <c r="IH31" s="388"/>
      <c r="II31" s="388"/>
      <c r="IJ31" s="388"/>
      <c r="IK31" s="388"/>
      <c r="IL31" s="388"/>
      <c r="IM31" s="388"/>
      <c r="IN31" s="388"/>
      <c r="IO31" s="388"/>
      <c r="IP31" s="388"/>
      <c r="IQ31" s="388"/>
      <c r="IR31" s="388"/>
      <c r="IS31" s="388"/>
      <c r="IT31" s="388"/>
      <c r="IU31" s="388"/>
    </row>
    <row r="32" spans="1:255">
      <c r="A32" s="121"/>
      <c r="B32" s="122"/>
      <c r="C32" s="495" t="s">
        <v>21</v>
      </c>
      <c r="D32" s="495"/>
      <c r="E32" s="495"/>
      <c r="F32" s="401">
        <v>0</v>
      </c>
      <c r="G32" s="401">
        <v>0</v>
      </c>
      <c r="H32" s="22"/>
      <c r="I32" s="22"/>
      <c r="J32" s="406"/>
      <c r="K32" s="496" t="s">
        <v>198</v>
      </c>
      <c r="L32" s="496"/>
      <c r="M32" s="496"/>
      <c r="N32" s="401">
        <v>0</v>
      </c>
      <c r="O32" s="401">
        <v>0</v>
      </c>
      <c r="P32" s="19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  <c r="BJ32" s="388"/>
      <c r="BK32" s="388"/>
      <c r="BL32" s="388"/>
      <c r="BM32" s="388"/>
      <c r="BN32" s="388"/>
      <c r="BO32" s="388"/>
      <c r="BP32" s="388"/>
      <c r="BQ32" s="388"/>
      <c r="BR32" s="388"/>
      <c r="BS32" s="388"/>
      <c r="BT32" s="388"/>
      <c r="BU32" s="388"/>
      <c r="BV32" s="388"/>
      <c r="BW32" s="388"/>
      <c r="BX32" s="388"/>
      <c r="BY32" s="388"/>
      <c r="BZ32" s="388"/>
      <c r="CA32" s="388"/>
      <c r="CB32" s="388"/>
      <c r="CC32" s="388"/>
      <c r="CD32" s="388"/>
      <c r="CE32" s="388"/>
      <c r="CF32" s="388"/>
      <c r="CG32" s="388"/>
      <c r="CH32" s="388"/>
      <c r="CI32" s="388"/>
      <c r="CJ32" s="388"/>
      <c r="CK32" s="388"/>
      <c r="CL32" s="388"/>
      <c r="CM32" s="388"/>
      <c r="CN32" s="388"/>
      <c r="CO32" s="388"/>
      <c r="CP32" s="388"/>
      <c r="CQ32" s="388"/>
      <c r="CR32" s="388"/>
      <c r="CS32" s="388"/>
      <c r="CT32" s="388"/>
      <c r="CU32" s="388"/>
      <c r="CV32" s="388"/>
      <c r="CW32" s="388"/>
      <c r="CX32" s="388"/>
      <c r="CY32" s="388"/>
      <c r="CZ32" s="388"/>
      <c r="DA32" s="388"/>
      <c r="DB32" s="388"/>
      <c r="DC32" s="388"/>
      <c r="DD32" s="388"/>
      <c r="DE32" s="388"/>
      <c r="DF32" s="388"/>
      <c r="DG32" s="388"/>
      <c r="DH32" s="388"/>
      <c r="DI32" s="388"/>
      <c r="DJ32" s="388"/>
      <c r="DK32" s="388"/>
      <c r="DL32" s="388"/>
      <c r="DM32" s="388"/>
      <c r="DN32" s="388"/>
      <c r="DO32" s="388"/>
      <c r="DP32" s="388"/>
      <c r="DQ32" s="388"/>
      <c r="DR32" s="388"/>
      <c r="DS32" s="388"/>
      <c r="DT32" s="388"/>
      <c r="DU32" s="388"/>
      <c r="DV32" s="388"/>
      <c r="DW32" s="388"/>
      <c r="DX32" s="388"/>
      <c r="DY32" s="388"/>
      <c r="DZ32" s="388"/>
      <c r="EA32" s="388"/>
      <c r="EB32" s="388"/>
      <c r="EC32" s="388"/>
      <c r="ED32" s="388"/>
      <c r="EE32" s="388"/>
      <c r="EF32" s="388"/>
      <c r="EG32" s="388"/>
      <c r="EH32" s="388"/>
      <c r="EI32" s="388"/>
      <c r="EJ32" s="388"/>
      <c r="EK32" s="388"/>
      <c r="EL32" s="388"/>
      <c r="EM32" s="388"/>
      <c r="EN32" s="388"/>
      <c r="EO32" s="388"/>
      <c r="EP32" s="388"/>
      <c r="EQ32" s="388"/>
      <c r="ER32" s="388"/>
      <c r="ES32" s="388"/>
      <c r="ET32" s="388"/>
      <c r="EU32" s="388"/>
      <c r="EV32" s="388"/>
      <c r="EW32" s="388"/>
      <c r="EX32" s="388"/>
      <c r="EY32" s="388"/>
      <c r="EZ32" s="388"/>
      <c r="FA32" s="388"/>
      <c r="FB32" s="388"/>
      <c r="FC32" s="388"/>
      <c r="FD32" s="388"/>
      <c r="FE32" s="388"/>
      <c r="FF32" s="388"/>
      <c r="FG32" s="388"/>
      <c r="FH32" s="388"/>
      <c r="FI32" s="388"/>
      <c r="FJ32" s="388"/>
      <c r="FK32" s="388"/>
      <c r="FL32" s="388"/>
      <c r="FM32" s="388"/>
      <c r="FN32" s="388"/>
      <c r="FO32" s="388"/>
      <c r="FP32" s="388"/>
      <c r="FQ32" s="388"/>
      <c r="FR32" s="388"/>
      <c r="FS32" s="388"/>
      <c r="FT32" s="388"/>
      <c r="FU32" s="388"/>
      <c r="FV32" s="388"/>
      <c r="FW32" s="388"/>
      <c r="FX32" s="388"/>
      <c r="FY32" s="388"/>
      <c r="FZ32" s="388"/>
      <c r="GA32" s="388"/>
      <c r="GB32" s="388"/>
      <c r="GC32" s="388"/>
      <c r="GD32" s="388"/>
      <c r="GE32" s="388"/>
      <c r="GF32" s="388"/>
      <c r="GG32" s="388"/>
      <c r="GH32" s="388"/>
      <c r="GI32" s="388"/>
      <c r="GJ32" s="388"/>
      <c r="GK32" s="388"/>
      <c r="GL32" s="388"/>
      <c r="GM32" s="388"/>
      <c r="GN32" s="388"/>
      <c r="GO32" s="388"/>
      <c r="GP32" s="388"/>
      <c r="GQ32" s="388"/>
      <c r="GR32" s="388"/>
      <c r="GS32" s="388"/>
      <c r="GT32" s="388"/>
      <c r="GU32" s="388"/>
      <c r="GV32" s="388"/>
      <c r="GW32" s="388"/>
      <c r="GX32" s="388"/>
      <c r="GY32" s="388"/>
      <c r="GZ32" s="388"/>
      <c r="HA32" s="388"/>
      <c r="HB32" s="388"/>
      <c r="HC32" s="388"/>
      <c r="HD32" s="388"/>
      <c r="HE32" s="388"/>
      <c r="HF32" s="388"/>
      <c r="HG32" s="388"/>
      <c r="HH32" s="388"/>
      <c r="HI32" s="388"/>
      <c r="HJ32" s="388"/>
      <c r="HK32" s="388"/>
      <c r="HL32" s="388"/>
      <c r="HM32" s="388"/>
      <c r="HN32" s="388"/>
      <c r="HO32" s="388"/>
      <c r="HP32" s="388"/>
      <c r="HQ32" s="388"/>
      <c r="HR32" s="388"/>
      <c r="HS32" s="388"/>
      <c r="HT32" s="388"/>
      <c r="HU32" s="388"/>
      <c r="HV32" s="388"/>
      <c r="HW32" s="388"/>
      <c r="HX32" s="388"/>
      <c r="HY32" s="388"/>
      <c r="HZ32" s="388"/>
      <c r="IA32" s="388"/>
      <c r="IB32" s="388"/>
      <c r="IC32" s="388"/>
      <c r="ID32" s="388"/>
      <c r="IE32" s="388"/>
      <c r="IF32" s="388"/>
      <c r="IG32" s="388"/>
      <c r="IH32" s="388"/>
      <c r="II32" s="388"/>
      <c r="IJ32" s="388"/>
      <c r="IK32" s="388"/>
      <c r="IL32" s="388"/>
      <c r="IM32" s="388"/>
      <c r="IN32" s="388"/>
      <c r="IO32" s="388"/>
      <c r="IP32" s="388"/>
      <c r="IQ32" s="388"/>
      <c r="IR32" s="388"/>
      <c r="IS32" s="388"/>
      <c r="IT32" s="388"/>
      <c r="IU32" s="388"/>
    </row>
    <row r="33" spans="1:255">
      <c r="A33" s="121"/>
      <c r="B33" s="406"/>
      <c r="C33" s="495" t="s">
        <v>199</v>
      </c>
      <c r="D33" s="495"/>
      <c r="E33" s="495"/>
      <c r="F33" s="401">
        <v>0</v>
      </c>
      <c r="G33" s="401">
        <v>0</v>
      </c>
      <c r="H33" s="22"/>
      <c r="I33" s="22"/>
      <c r="J33" s="406"/>
      <c r="K33" s="496" t="s">
        <v>200</v>
      </c>
      <c r="L33" s="496"/>
      <c r="M33" s="496"/>
      <c r="N33" s="401">
        <v>0</v>
      </c>
      <c r="O33" s="401">
        <v>0</v>
      </c>
      <c r="P33" s="19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  <c r="BL33" s="388"/>
      <c r="BM33" s="388"/>
      <c r="BN33" s="388"/>
      <c r="BO33" s="388"/>
      <c r="BP33" s="388"/>
      <c r="BQ33" s="388"/>
      <c r="BR33" s="388"/>
      <c r="BS33" s="388"/>
      <c r="BT33" s="388"/>
      <c r="BU33" s="388"/>
      <c r="BV33" s="388"/>
      <c r="BW33" s="388"/>
      <c r="BX33" s="388"/>
      <c r="BY33" s="388"/>
      <c r="BZ33" s="388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88"/>
      <c r="CL33" s="388"/>
      <c r="CM33" s="388"/>
      <c r="CN33" s="388"/>
      <c r="CO33" s="388"/>
      <c r="CP33" s="388"/>
      <c r="CQ33" s="388"/>
      <c r="CR33" s="388"/>
      <c r="CS33" s="388"/>
      <c r="CT33" s="388"/>
      <c r="CU33" s="388"/>
      <c r="CV33" s="388"/>
      <c r="CW33" s="388"/>
      <c r="CX33" s="388"/>
      <c r="CY33" s="388"/>
      <c r="CZ33" s="388"/>
      <c r="DA33" s="388"/>
      <c r="DB33" s="388"/>
      <c r="DC33" s="388"/>
      <c r="DD33" s="388"/>
      <c r="DE33" s="388"/>
      <c r="DF33" s="388"/>
      <c r="DG33" s="388"/>
      <c r="DH33" s="388"/>
      <c r="DI33" s="388"/>
      <c r="DJ33" s="388"/>
      <c r="DK33" s="388"/>
      <c r="DL33" s="388"/>
      <c r="DM33" s="388"/>
      <c r="DN33" s="388"/>
      <c r="DO33" s="388"/>
      <c r="DP33" s="388"/>
      <c r="DQ33" s="388"/>
      <c r="DR33" s="388"/>
      <c r="DS33" s="388"/>
      <c r="DT33" s="388"/>
      <c r="DU33" s="388"/>
      <c r="DV33" s="388"/>
      <c r="DW33" s="388"/>
      <c r="DX33" s="388"/>
      <c r="DY33" s="388"/>
      <c r="DZ33" s="388"/>
      <c r="EA33" s="388"/>
      <c r="EB33" s="388"/>
      <c r="EC33" s="388"/>
      <c r="ED33" s="388"/>
      <c r="EE33" s="388"/>
      <c r="EF33" s="388"/>
      <c r="EG33" s="388"/>
      <c r="EH33" s="388"/>
      <c r="EI33" s="388"/>
      <c r="EJ33" s="388"/>
      <c r="EK33" s="388"/>
      <c r="EL33" s="388"/>
      <c r="EM33" s="388"/>
      <c r="EN33" s="388"/>
      <c r="EO33" s="388"/>
      <c r="EP33" s="388"/>
      <c r="EQ33" s="388"/>
      <c r="ER33" s="388"/>
      <c r="ES33" s="388"/>
      <c r="ET33" s="388"/>
      <c r="EU33" s="388"/>
      <c r="EV33" s="388"/>
      <c r="EW33" s="388"/>
      <c r="EX33" s="388"/>
      <c r="EY33" s="388"/>
      <c r="EZ33" s="388"/>
      <c r="FA33" s="388"/>
      <c r="FB33" s="388"/>
      <c r="FC33" s="388"/>
      <c r="FD33" s="388"/>
      <c r="FE33" s="388"/>
      <c r="FF33" s="388"/>
      <c r="FG33" s="388"/>
      <c r="FH33" s="388"/>
      <c r="FI33" s="388"/>
      <c r="FJ33" s="388"/>
      <c r="FK33" s="388"/>
      <c r="FL33" s="388"/>
      <c r="FM33" s="388"/>
      <c r="FN33" s="388"/>
      <c r="FO33" s="388"/>
      <c r="FP33" s="388"/>
      <c r="FQ33" s="388"/>
      <c r="FR33" s="388"/>
      <c r="FS33" s="388"/>
      <c r="FT33" s="388"/>
      <c r="FU33" s="388"/>
      <c r="FV33" s="388"/>
      <c r="FW33" s="388"/>
      <c r="FX33" s="388"/>
      <c r="FY33" s="388"/>
      <c r="FZ33" s="388"/>
      <c r="GA33" s="388"/>
      <c r="GB33" s="388"/>
      <c r="GC33" s="388"/>
      <c r="GD33" s="388"/>
      <c r="GE33" s="388"/>
      <c r="GF33" s="388"/>
      <c r="GG33" s="388"/>
      <c r="GH33" s="388"/>
      <c r="GI33" s="388"/>
      <c r="GJ33" s="388"/>
      <c r="GK33" s="388"/>
      <c r="GL33" s="388"/>
      <c r="GM33" s="388"/>
      <c r="GN33" s="388"/>
      <c r="GO33" s="388"/>
      <c r="GP33" s="388"/>
      <c r="GQ33" s="388"/>
      <c r="GR33" s="388"/>
      <c r="GS33" s="388"/>
      <c r="GT33" s="388"/>
      <c r="GU33" s="388"/>
      <c r="GV33" s="388"/>
      <c r="GW33" s="388"/>
      <c r="GX33" s="388"/>
      <c r="GY33" s="388"/>
      <c r="GZ33" s="388"/>
      <c r="HA33" s="388"/>
      <c r="HB33" s="388"/>
      <c r="HC33" s="388"/>
      <c r="HD33" s="388"/>
      <c r="HE33" s="388"/>
      <c r="HF33" s="388"/>
      <c r="HG33" s="388"/>
      <c r="HH33" s="388"/>
      <c r="HI33" s="388"/>
      <c r="HJ33" s="388"/>
      <c r="HK33" s="388"/>
      <c r="HL33" s="388"/>
      <c r="HM33" s="388"/>
      <c r="HN33" s="388"/>
      <c r="HO33" s="388"/>
      <c r="HP33" s="388"/>
      <c r="HQ33" s="388"/>
      <c r="HR33" s="388"/>
      <c r="HS33" s="388"/>
      <c r="HT33" s="388"/>
      <c r="HU33" s="388"/>
      <c r="HV33" s="388"/>
      <c r="HW33" s="388"/>
      <c r="HX33" s="388"/>
      <c r="HY33" s="388"/>
      <c r="HZ33" s="388"/>
      <c r="IA33" s="388"/>
      <c r="IB33" s="388"/>
      <c r="IC33" s="388"/>
      <c r="ID33" s="388"/>
      <c r="IE33" s="388"/>
      <c r="IF33" s="388"/>
      <c r="IG33" s="388"/>
      <c r="IH33" s="388"/>
      <c r="II33" s="388"/>
      <c r="IJ33" s="388"/>
      <c r="IK33" s="388"/>
      <c r="IL33" s="388"/>
      <c r="IM33" s="388"/>
      <c r="IN33" s="388"/>
      <c r="IO33" s="388"/>
      <c r="IP33" s="388"/>
      <c r="IQ33" s="388"/>
      <c r="IR33" s="388"/>
      <c r="IS33" s="388"/>
      <c r="IT33" s="388"/>
      <c r="IU33" s="388"/>
    </row>
    <row r="34" spans="1:255">
      <c r="A34" s="121"/>
      <c r="B34" s="406"/>
      <c r="C34" s="495" t="s">
        <v>201</v>
      </c>
      <c r="D34" s="495"/>
      <c r="E34" s="495"/>
      <c r="F34" s="401">
        <v>0</v>
      </c>
      <c r="G34" s="401">
        <v>0</v>
      </c>
      <c r="H34" s="22"/>
      <c r="I34" s="22"/>
      <c r="J34" s="406"/>
      <c r="K34" s="496" t="s">
        <v>457</v>
      </c>
      <c r="L34" s="496"/>
      <c r="M34" s="496"/>
      <c r="N34" s="401">
        <v>2716680037.9190001</v>
      </c>
      <c r="O34" s="401">
        <v>5996489380.4899998</v>
      </c>
      <c r="P34" s="19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388"/>
      <c r="AK34" s="388"/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8"/>
      <c r="BC34" s="388"/>
      <c r="BD34" s="388"/>
      <c r="BE34" s="388"/>
      <c r="BF34" s="388"/>
      <c r="BG34" s="388"/>
      <c r="BH34" s="388"/>
      <c r="BI34" s="388"/>
      <c r="BJ34" s="388"/>
      <c r="BK34" s="388"/>
      <c r="BL34" s="388"/>
      <c r="BM34" s="388"/>
      <c r="BN34" s="388"/>
      <c r="BO34" s="388"/>
      <c r="BP34" s="388"/>
      <c r="BQ34" s="388"/>
      <c r="BR34" s="388"/>
      <c r="BS34" s="388"/>
      <c r="BT34" s="388"/>
      <c r="BU34" s="388"/>
      <c r="BV34" s="388"/>
      <c r="BW34" s="388"/>
      <c r="BX34" s="388"/>
      <c r="BY34" s="388"/>
      <c r="BZ34" s="388"/>
      <c r="CA34" s="388"/>
      <c r="CB34" s="388"/>
      <c r="CC34" s="388"/>
      <c r="CD34" s="388"/>
      <c r="CE34" s="388"/>
      <c r="CF34" s="388"/>
      <c r="CG34" s="388"/>
      <c r="CH34" s="388"/>
      <c r="CI34" s="388"/>
      <c r="CJ34" s="388"/>
      <c r="CK34" s="388"/>
      <c r="CL34" s="388"/>
      <c r="CM34" s="388"/>
      <c r="CN34" s="388"/>
      <c r="CO34" s="388"/>
      <c r="CP34" s="388"/>
      <c r="CQ34" s="388"/>
      <c r="CR34" s="388"/>
      <c r="CS34" s="388"/>
      <c r="CT34" s="388"/>
      <c r="CU34" s="388"/>
      <c r="CV34" s="388"/>
      <c r="CW34" s="388"/>
      <c r="CX34" s="388"/>
      <c r="CY34" s="388"/>
      <c r="CZ34" s="388"/>
      <c r="DA34" s="388"/>
      <c r="DB34" s="388"/>
      <c r="DC34" s="388"/>
      <c r="DD34" s="388"/>
      <c r="DE34" s="388"/>
      <c r="DF34" s="388"/>
      <c r="DG34" s="388"/>
      <c r="DH34" s="388"/>
      <c r="DI34" s="388"/>
      <c r="DJ34" s="388"/>
      <c r="DK34" s="388"/>
      <c r="DL34" s="388"/>
      <c r="DM34" s="388"/>
      <c r="DN34" s="388"/>
      <c r="DO34" s="388"/>
      <c r="DP34" s="388"/>
      <c r="DQ34" s="388"/>
      <c r="DR34" s="388"/>
      <c r="DS34" s="388"/>
      <c r="DT34" s="388"/>
      <c r="DU34" s="388"/>
      <c r="DV34" s="388"/>
      <c r="DW34" s="388"/>
      <c r="DX34" s="388"/>
      <c r="DY34" s="388"/>
      <c r="DZ34" s="388"/>
      <c r="EA34" s="388"/>
      <c r="EB34" s="388"/>
      <c r="EC34" s="388"/>
      <c r="ED34" s="388"/>
      <c r="EE34" s="388"/>
      <c r="EF34" s="388"/>
      <c r="EG34" s="388"/>
      <c r="EH34" s="388"/>
      <c r="EI34" s="388"/>
      <c r="EJ34" s="388"/>
      <c r="EK34" s="388"/>
      <c r="EL34" s="388"/>
      <c r="EM34" s="388"/>
      <c r="EN34" s="388"/>
      <c r="EO34" s="388"/>
      <c r="EP34" s="388"/>
      <c r="EQ34" s="388"/>
      <c r="ER34" s="388"/>
      <c r="ES34" s="388"/>
      <c r="ET34" s="388"/>
      <c r="EU34" s="388"/>
      <c r="EV34" s="388"/>
      <c r="EW34" s="388"/>
      <c r="EX34" s="388"/>
      <c r="EY34" s="388"/>
      <c r="EZ34" s="388"/>
      <c r="FA34" s="388"/>
      <c r="FB34" s="388"/>
      <c r="FC34" s="388"/>
      <c r="FD34" s="388"/>
      <c r="FE34" s="388"/>
      <c r="FF34" s="388"/>
      <c r="FG34" s="388"/>
      <c r="FH34" s="388"/>
      <c r="FI34" s="388"/>
      <c r="FJ34" s="388"/>
      <c r="FK34" s="388"/>
      <c r="FL34" s="388"/>
      <c r="FM34" s="388"/>
      <c r="FN34" s="388"/>
      <c r="FO34" s="388"/>
      <c r="FP34" s="388"/>
      <c r="FQ34" s="388"/>
      <c r="FR34" s="388"/>
      <c r="FS34" s="388"/>
      <c r="FT34" s="388"/>
      <c r="FU34" s="388"/>
      <c r="FV34" s="388"/>
      <c r="FW34" s="388"/>
      <c r="FX34" s="388"/>
      <c r="FY34" s="388"/>
      <c r="FZ34" s="388"/>
      <c r="GA34" s="388"/>
      <c r="GB34" s="388"/>
      <c r="GC34" s="388"/>
      <c r="GD34" s="388"/>
      <c r="GE34" s="388"/>
      <c r="GF34" s="388"/>
      <c r="GG34" s="388"/>
      <c r="GH34" s="388"/>
      <c r="GI34" s="388"/>
      <c r="GJ34" s="388"/>
      <c r="GK34" s="388"/>
      <c r="GL34" s="388"/>
      <c r="GM34" s="388"/>
      <c r="GN34" s="388"/>
      <c r="GO34" s="388"/>
      <c r="GP34" s="388"/>
      <c r="GQ34" s="388"/>
      <c r="GR34" s="388"/>
      <c r="GS34" s="388"/>
      <c r="GT34" s="388"/>
      <c r="GU34" s="388"/>
      <c r="GV34" s="388"/>
      <c r="GW34" s="388"/>
      <c r="GX34" s="388"/>
      <c r="GY34" s="388"/>
      <c r="GZ34" s="388"/>
      <c r="HA34" s="388"/>
      <c r="HB34" s="388"/>
      <c r="HC34" s="388"/>
      <c r="HD34" s="388"/>
      <c r="HE34" s="388"/>
      <c r="HF34" s="388"/>
      <c r="HG34" s="388"/>
      <c r="HH34" s="388"/>
      <c r="HI34" s="388"/>
      <c r="HJ34" s="388"/>
      <c r="HK34" s="388"/>
      <c r="HL34" s="388"/>
      <c r="HM34" s="388"/>
      <c r="HN34" s="388"/>
      <c r="HO34" s="388"/>
      <c r="HP34" s="388"/>
      <c r="HQ34" s="388"/>
      <c r="HR34" s="388"/>
      <c r="HS34" s="388"/>
      <c r="HT34" s="388"/>
      <c r="HU34" s="388"/>
      <c r="HV34" s="388"/>
      <c r="HW34" s="388"/>
      <c r="HX34" s="388"/>
      <c r="HY34" s="388"/>
      <c r="HZ34" s="388"/>
      <c r="IA34" s="388"/>
      <c r="IB34" s="388"/>
      <c r="IC34" s="388"/>
      <c r="ID34" s="388"/>
      <c r="IE34" s="388"/>
      <c r="IF34" s="388"/>
      <c r="IG34" s="388"/>
      <c r="IH34" s="388"/>
      <c r="II34" s="388"/>
      <c r="IJ34" s="388"/>
      <c r="IK34" s="388"/>
      <c r="IL34" s="388"/>
      <c r="IM34" s="388"/>
      <c r="IN34" s="388"/>
      <c r="IO34" s="388"/>
      <c r="IP34" s="388"/>
      <c r="IQ34" s="388"/>
      <c r="IR34" s="388"/>
      <c r="IS34" s="388"/>
      <c r="IT34" s="388"/>
      <c r="IU34" s="388"/>
    </row>
    <row r="35" spans="1:255">
      <c r="A35" s="121"/>
      <c r="B35" s="406"/>
      <c r="C35" s="495" t="s">
        <v>26</v>
      </c>
      <c r="D35" s="495"/>
      <c r="E35" s="495"/>
      <c r="F35" s="401">
        <v>5105.5</v>
      </c>
      <c r="G35" s="401">
        <v>10000</v>
      </c>
      <c r="H35" s="22"/>
      <c r="I35" s="22"/>
      <c r="J35" s="397"/>
      <c r="K35" s="496"/>
      <c r="L35" s="496"/>
      <c r="M35" s="496"/>
      <c r="N35" s="401"/>
      <c r="O35" s="401"/>
      <c r="P35" s="19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88"/>
      <c r="BL35" s="388"/>
      <c r="BM35" s="388"/>
      <c r="BN35" s="388"/>
      <c r="BO35" s="388"/>
      <c r="BP35" s="388"/>
      <c r="BQ35" s="388"/>
      <c r="BR35" s="388"/>
      <c r="BS35" s="388"/>
      <c r="BT35" s="388"/>
      <c r="BU35" s="388"/>
      <c r="BV35" s="388"/>
      <c r="BW35" s="388"/>
      <c r="BX35" s="388"/>
      <c r="BY35" s="388"/>
      <c r="BZ35" s="388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88"/>
      <c r="CL35" s="388"/>
      <c r="CM35" s="388"/>
      <c r="CN35" s="388"/>
      <c r="CO35" s="388"/>
      <c r="CP35" s="388"/>
      <c r="CQ35" s="388"/>
      <c r="CR35" s="388"/>
      <c r="CS35" s="388"/>
      <c r="CT35" s="388"/>
      <c r="CU35" s="388"/>
      <c r="CV35" s="388"/>
      <c r="CW35" s="388"/>
      <c r="CX35" s="388"/>
      <c r="CY35" s="388"/>
      <c r="CZ35" s="388"/>
      <c r="DA35" s="388"/>
      <c r="DB35" s="388"/>
      <c r="DC35" s="388"/>
      <c r="DD35" s="388"/>
      <c r="DE35" s="388"/>
      <c r="DF35" s="388"/>
      <c r="DG35" s="388"/>
      <c r="DH35" s="388"/>
      <c r="DI35" s="388"/>
      <c r="DJ35" s="388"/>
      <c r="DK35" s="388"/>
      <c r="DL35" s="388"/>
      <c r="DM35" s="388"/>
      <c r="DN35" s="388"/>
      <c r="DO35" s="388"/>
      <c r="DP35" s="388"/>
      <c r="DQ35" s="388"/>
      <c r="DR35" s="388"/>
      <c r="DS35" s="388"/>
      <c r="DT35" s="388"/>
      <c r="DU35" s="388"/>
      <c r="DV35" s="388"/>
      <c r="DW35" s="388"/>
      <c r="DX35" s="388"/>
      <c r="DY35" s="388"/>
      <c r="DZ35" s="388"/>
      <c r="EA35" s="388"/>
      <c r="EB35" s="388"/>
      <c r="EC35" s="388"/>
      <c r="ED35" s="388"/>
      <c r="EE35" s="388"/>
      <c r="EF35" s="388"/>
      <c r="EG35" s="388"/>
      <c r="EH35" s="388"/>
      <c r="EI35" s="388"/>
      <c r="EJ35" s="388"/>
      <c r="EK35" s="388"/>
      <c r="EL35" s="388"/>
      <c r="EM35" s="388"/>
      <c r="EN35" s="388"/>
      <c r="EO35" s="388"/>
      <c r="EP35" s="388"/>
      <c r="EQ35" s="388"/>
      <c r="ER35" s="388"/>
      <c r="ES35" s="388"/>
      <c r="ET35" s="388"/>
      <c r="EU35" s="388"/>
      <c r="EV35" s="388"/>
      <c r="EW35" s="388"/>
      <c r="EX35" s="388"/>
      <c r="EY35" s="388"/>
      <c r="EZ35" s="388"/>
      <c r="FA35" s="388"/>
      <c r="FB35" s="388"/>
      <c r="FC35" s="388"/>
      <c r="FD35" s="388"/>
      <c r="FE35" s="388"/>
      <c r="FF35" s="388"/>
      <c r="FG35" s="388"/>
      <c r="FH35" s="388"/>
      <c r="FI35" s="388"/>
      <c r="FJ35" s="388"/>
      <c r="FK35" s="388"/>
      <c r="FL35" s="388"/>
      <c r="FM35" s="388"/>
      <c r="FN35" s="388"/>
      <c r="FO35" s="388"/>
      <c r="FP35" s="388"/>
      <c r="FQ35" s="388"/>
      <c r="FR35" s="388"/>
      <c r="FS35" s="388"/>
      <c r="FT35" s="388"/>
      <c r="FU35" s="388"/>
      <c r="FV35" s="388"/>
      <c r="FW35" s="388"/>
      <c r="FX35" s="388"/>
      <c r="FY35" s="388"/>
      <c r="FZ35" s="388"/>
      <c r="GA35" s="388"/>
      <c r="GB35" s="388"/>
      <c r="GC35" s="388"/>
      <c r="GD35" s="388"/>
      <c r="GE35" s="388"/>
      <c r="GF35" s="388"/>
      <c r="GG35" s="388"/>
      <c r="GH35" s="388"/>
      <c r="GI35" s="388"/>
      <c r="GJ35" s="388"/>
      <c r="GK35" s="388"/>
      <c r="GL35" s="388"/>
      <c r="GM35" s="388"/>
      <c r="GN35" s="388"/>
      <c r="GO35" s="388"/>
      <c r="GP35" s="388"/>
      <c r="GQ35" s="388"/>
      <c r="GR35" s="388"/>
      <c r="GS35" s="388"/>
      <c r="GT35" s="388"/>
      <c r="GU35" s="388"/>
      <c r="GV35" s="388"/>
      <c r="GW35" s="388"/>
      <c r="GX35" s="388"/>
      <c r="GY35" s="388"/>
      <c r="GZ35" s="388"/>
      <c r="HA35" s="388"/>
      <c r="HB35" s="388"/>
      <c r="HC35" s="388"/>
      <c r="HD35" s="388"/>
      <c r="HE35" s="388"/>
      <c r="HF35" s="388"/>
      <c r="HG35" s="388"/>
      <c r="HH35" s="388"/>
      <c r="HI35" s="388"/>
      <c r="HJ35" s="388"/>
      <c r="HK35" s="388"/>
      <c r="HL35" s="388"/>
      <c r="HM35" s="388"/>
      <c r="HN35" s="388"/>
      <c r="HO35" s="388"/>
      <c r="HP35" s="388"/>
      <c r="HQ35" s="388"/>
      <c r="HR35" s="388"/>
      <c r="HS35" s="388"/>
      <c r="HT35" s="388"/>
      <c r="HU35" s="388"/>
      <c r="HV35" s="388"/>
      <c r="HW35" s="388"/>
      <c r="HX35" s="388"/>
      <c r="HY35" s="388"/>
      <c r="HZ35" s="388"/>
      <c r="IA35" s="388"/>
      <c r="IB35" s="388"/>
      <c r="IC35" s="388"/>
      <c r="ID35" s="388"/>
      <c r="IE35" s="388"/>
      <c r="IF35" s="388"/>
      <c r="IG35" s="388"/>
      <c r="IH35" s="388"/>
      <c r="II35" s="388"/>
      <c r="IJ35" s="388"/>
      <c r="IK35" s="388"/>
      <c r="IL35" s="388"/>
      <c r="IM35" s="388"/>
      <c r="IN35" s="388"/>
      <c r="IO35" s="388"/>
      <c r="IP35" s="388"/>
      <c r="IQ35" s="388"/>
      <c r="IR35" s="388"/>
      <c r="IS35" s="388"/>
      <c r="IT35" s="388"/>
      <c r="IU35" s="388"/>
    </row>
    <row r="36" spans="1:255">
      <c r="A36" s="121"/>
      <c r="B36" s="406"/>
      <c r="C36" s="495" t="s">
        <v>28</v>
      </c>
      <c r="D36" s="495"/>
      <c r="E36" s="495"/>
      <c r="F36" s="401">
        <v>62485518.649999999</v>
      </c>
      <c r="G36" s="401">
        <v>58275584.549999997</v>
      </c>
      <c r="H36" s="22"/>
      <c r="I36" s="22"/>
      <c r="J36" s="397"/>
      <c r="K36" s="1"/>
      <c r="L36" s="1"/>
      <c r="M36" s="1"/>
      <c r="N36" s="403"/>
      <c r="O36" s="403"/>
      <c r="P36" s="19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8"/>
      <c r="BM36" s="388"/>
      <c r="BN36" s="388"/>
      <c r="BO36" s="388"/>
      <c r="BP36" s="388"/>
      <c r="BQ36" s="388"/>
      <c r="BR36" s="388"/>
      <c r="BS36" s="388"/>
      <c r="BT36" s="388"/>
      <c r="BU36" s="388"/>
      <c r="BV36" s="388"/>
      <c r="BW36" s="388"/>
      <c r="BX36" s="388"/>
      <c r="BY36" s="388"/>
      <c r="BZ36" s="388"/>
      <c r="CA36" s="388"/>
      <c r="CB36" s="388"/>
      <c r="CC36" s="388"/>
      <c r="CD36" s="388"/>
      <c r="CE36" s="388"/>
      <c r="CF36" s="388"/>
      <c r="CG36" s="388"/>
      <c r="CH36" s="388"/>
      <c r="CI36" s="388"/>
      <c r="CJ36" s="388"/>
      <c r="CK36" s="388"/>
      <c r="CL36" s="388"/>
      <c r="CM36" s="388"/>
      <c r="CN36" s="388"/>
      <c r="CO36" s="388"/>
      <c r="CP36" s="388"/>
      <c r="CQ36" s="388"/>
      <c r="CR36" s="388"/>
      <c r="CS36" s="388"/>
      <c r="CT36" s="388"/>
      <c r="CU36" s="388"/>
      <c r="CV36" s="388"/>
      <c r="CW36" s="388"/>
      <c r="CX36" s="388"/>
      <c r="CY36" s="388"/>
      <c r="CZ36" s="388"/>
      <c r="DA36" s="388"/>
      <c r="DB36" s="388"/>
      <c r="DC36" s="388"/>
      <c r="DD36" s="388"/>
      <c r="DE36" s="388"/>
      <c r="DF36" s="388"/>
      <c r="DG36" s="388"/>
      <c r="DH36" s="388"/>
      <c r="DI36" s="388"/>
      <c r="DJ36" s="388"/>
      <c r="DK36" s="388"/>
      <c r="DL36" s="388"/>
      <c r="DM36" s="388"/>
      <c r="DN36" s="388"/>
      <c r="DO36" s="388"/>
      <c r="DP36" s="388"/>
      <c r="DQ36" s="388"/>
      <c r="DR36" s="388"/>
      <c r="DS36" s="388"/>
      <c r="DT36" s="388"/>
      <c r="DU36" s="388"/>
      <c r="DV36" s="388"/>
      <c r="DW36" s="388"/>
      <c r="DX36" s="388"/>
      <c r="DY36" s="388"/>
      <c r="DZ36" s="388"/>
      <c r="EA36" s="388"/>
      <c r="EB36" s="388"/>
      <c r="EC36" s="388"/>
      <c r="ED36" s="388"/>
      <c r="EE36" s="388"/>
      <c r="EF36" s="388"/>
      <c r="EG36" s="388"/>
      <c r="EH36" s="388"/>
      <c r="EI36" s="388"/>
      <c r="EJ36" s="388"/>
      <c r="EK36" s="388"/>
      <c r="EL36" s="388"/>
      <c r="EM36" s="388"/>
      <c r="EN36" s="388"/>
      <c r="EO36" s="388"/>
      <c r="EP36" s="388"/>
      <c r="EQ36" s="388"/>
      <c r="ER36" s="388"/>
      <c r="ES36" s="388"/>
      <c r="ET36" s="388"/>
      <c r="EU36" s="388"/>
      <c r="EV36" s="388"/>
      <c r="EW36" s="388"/>
      <c r="EX36" s="388"/>
      <c r="EY36" s="388"/>
      <c r="EZ36" s="388"/>
      <c r="FA36" s="388"/>
      <c r="FB36" s="388"/>
      <c r="FC36" s="388"/>
      <c r="FD36" s="388"/>
      <c r="FE36" s="388"/>
      <c r="FF36" s="388"/>
      <c r="FG36" s="388"/>
      <c r="FH36" s="388"/>
      <c r="FI36" s="388"/>
      <c r="FJ36" s="388"/>
      <c r="FK36" s="388"/>
      <c r="FL36" s="388"/>
      <c r="FM36" s="388"/>
      <c r="FN36" s="388"/>
      <c r="FO36" s="388"/>
      <c r="FP36" s="388"/>
      <c r="FQ36" s="388"/>
      <c r="FR36" s="388"/>
      <c r="FS36" s="388"/>
      <c r="FT36" s="388"/>
      <c r="FU36" s="388"/>
      <c r="FV36" s="388"/>
      <c r="FW36" s="388"/>
      <c r="FX36" s="388"/>
      <c r="FY36" s="388"/>
      <c r="FZ36" s="388"/>
      <c r="GA36" s="388"/>
      <c r="GB36" s="388"/>
      <c r="GC36" s="388"/>
      <c r="GD36" s="388"/>
      <c r="GE36" s="388"/>
      <c r="GF36" s="388"/>
      <c r="GG36" s="388"/>
      <c r="GH36" s="388"/>
      <c r="GI36" s="388"/>
      <c r="GJ36" s="388"/>
      <c r="GK36" s="388"/>
      <c r="GL36" s="388"/>
      <c r="GM36" s="388"/>
      <c r="GN36" s="388"/>
      <c r="GO36" s="388"/>
      <c r="GP36" s="388"/>
      <c r="GQ36" s="388"/>
      <c r="GR36" s="388"/>
      <c r="GS36" s="388"/>
      <c r="GT36" s="388"/>
      <c r="GU36" s="388"/>
      <c r="GV36" s="388"/>
      <c r="GW36" s="388"/>
      <c r="GX36" s="388"/>
      <c r="GY36" s="388"/>
      <c r="GZ36" s="388"/>
      <c r="HA36" s="388"/>
      <c r="HB36" s="388"/>
      <c r="HC36" s="388"/>
      <c r="HD36" s="388"/>
      <c r="HE36" s="388"/>
      <c r="HF36" s="388"/>
      <c r="HG36" s="388"/>
      <c r="HH36" s="388"/>
      <c r="HI36" s="388"/>
      <c r="HJ36" s="388"/>
      <c r="HK36" s="388"/>
      <c r="HL36" s="388"/>
      <c r="HM36" s="388"/>
      <c r="HN36" s="388"/>
      <c r="HO36" s="388"/>
      <c r="HP36" s="388"/>
      <c r="HQ36" s="388"/>
      <c r="HR36" s="388"/>
      <c r="HS36" s="388"/>
      <c r="HT36" s="388"/>
      <c r="HU36" s="388"/>
      <c r="HV36" s="388"/>
      <c r="HW36" s="388"/>
      <c r="HX36" s="388"/>
      <c r="HY36" s="388"/>
      <c r="HZ36" s="388"/>
      <c r="IA36" s="388"/>
      <c r="IB36" s="388"/>
      <c r="IC36" s="388"/>
      <c r="ID36" s="388"/>
      <c r="IE36" s="388"/>
      <c r="IF36" s="388"/>
      <c r="IG36" s="388"/>
      <c r="IH36" s="388"/>
      <c r="II36" s="388"/>
      <c r="IJ36" s="388"/>
      <c r="IK36" s="388"/>
      <c r="IL36" s="388"/>
      <c r="IM36" s="388"/>
      <c r="IN36" s="388"/>
      <c r="IO36" s="388"/>
      <c r="IP36" s="388"/>
      <c r="IQ36" s="388"/>
      <c r="IR36" s="388"/>
      <c r="IS36" s="388"/>
      <c r="IT36" s="388"/>
      <c r="IU36" s="388"/>
    </row>
    <row r="37" spans="1:255">
      <c r="A37" s="121"/>
      <c r="B37" s="406"/>
      <c r="C37" s="495" t="s">
        <v>30</v>
      </c>
      <c r="D37" s="495"/>
      <c r="E37" s="495"/>
      <c r="F37" s="401">
        <v>0</v>
      </c>
      <c r="G37" s="401">
        <v>0</v>
      </c>
      <c r="H37" s="22"/>
      <c r="I37" s="22"/>
      <c r="J37" s="494" t="s">
        <v>130</v>
      </c>
      <c r="K37" s="494"/>
      <c r="L37" s="494"/>
      <c r="M37" s="494"/>
      <c r="N37" s="400">
        <f>N38+N41+N42</f>
        <v>2736869408.8299999</v>
      </c>
      <c r="O37" s="400">
        <f>O38+O41+O42</f>
        <v>6031976731.0310001</v>
      </c>
      <c r="P37" s="19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388"/>
      <c r="AY37" s="388"/>
      <c r="AZ37" s="388"/>
      <c r="BA37" s="388"/>
      <c r="BB37" s="388"/>
      <c r="BC37" s="388"/>
      <c r="BD37" s="388"/>
      <c r="BE37" s="388"/>
      <c r="BF37" s="388"/>
      <c r="BG37" s="388"/>
      <c r="BH37" s="388"/>
      <c r="BI37" s="388"/>
      <c r="BJ37" s="388"/>
      <c r="BK37" s="388"/>
      <c r="BL37" s="388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8"/>
      <c r="BY37" s="388"/>
      <c r="BZ37" s="388"/>
      <c r="CA37" s="388"/>
      <c r="CB37" s="388"/>
      <c r="CC37" s="388"/>
      <c r="CD37" s="388"/>
      <c r="CE37" s="388"/>
      <c r="CF37" s="388"/>
      <c r="CG37" s="388"/>
      <c r="CH37" s="388"/>
      <c r="CI37" s="388"/>
      <c r="CJ37" s="388"/>
      <c r="CK37" s="388"/>
      <c r="CL37" s="388"/>
      <c r="CM37" s="388"/>
      <c r="CN37" s="388"/>
      <c r="CO37" s="388"/>
      <c r="CP37" s="388"/>
      <c r="CQ37" s="388"/>
      <c r="CR37" s="388"/>
      <c r="CS37" s="388"/>
      <c r="CT37" s="388"/>
      <c r="CU37" s="388"/>
      <c r="CV37" s="388"/>
      <c r="CW37" s="388"/>
      <c r="CX37" s="388"/>
      <c r="CY37" s="388"/>
      <c r="CZ37" s="388"/>
      <c r="DA37" s="388"/>
      <c r="DB37" s="388"/>
      <c r="DC37" s="388"/>
      <c r="DD37" s="388"/>
      <c r="DE37" s="388"/>
      <c r="DF37" s="388"/>
      <c r="DG37" s="388"/>
      <c r="DH37" s="388"/>
      <c r="DI37" s="388"/>
      <c r="DJ37" s="388"/>
      <c r="DK37" s="388"/>
      <c r="DL37" s="388"/>
      <c r="DM37" s="388"/>
      <c r="DN37" s="388"/>
      <c r="DO37" s="388"/>
      <c r="DP37" s="388"/>
      <c r="DQ37" s="388"/>
      <c r="DR37" s="388"/>
      <c r="DS37" s="388"/>
      <c r="DT37" s="388"/>
      <c r="DU37" s="388"/>
      <c r="DV37" s="388"/>
      <c r="DW37" s="388"/>
      <c r="DX37" s="388"/>
      <c r="DY37" s="388"/>
      <c r="DZ37" s="388"/>
      <c r="EA37" s="388"/>
      <c r="EB37" s="388"/>
      <c r="EC37" s="388"/>
      <c r="ED37" s="388"/>
      <c r="EE37" s="388"/>
      <c r="EF37" s="388"/>
      <c r="EG37" s="388"/>
      <c r="EH37" s="388"/>
      <c r="EI37" s="388"/>
      <c r="EJ37" s="388"/>
      <c r="EK37" s="388"/>
      <c r="EL37" s="388"/>
      <c r="EM37" s="388"/>
      <c r="EN37" s="388"/>
      <c r="EO37" s="388"/>
      <c r="EP37" s="388"/>
      <c r="EQ37" s="388"/>
      <c r="ER37" s="388"/>
      <c r="ES37" s="388"/>
      <c r="ET37" s="388"/>
      <c r="EU37" s="388"/>
      <c r="EV37" s="388"/>
      <c r="EW37" s="388"/>
      <c r="EX37" s="388"/>
      <c r="EY37" s="388"/>
      <c r="EZ37" s="388"/>
      <c r="FA37" s="388"/>
      <c r="FB37" s="388"/>
      <c r="FC37" s="388"/>
      <c r="FD37" s="388"/>
      <c r="FE37" s="388"/>
      <c r="FF37" s="388"/>
      <c r="FG37" s="388"/>
      <c r="FH37" s="388"/>
      <c r="FI37" s="388"/>
      <c r="FJ37" s="388"/>
      <c r="FK37" s="388"/>
      <c r="FL37" s="388"/>
      <c r="FM37" s="388"/>
      <c r="FN37" s="388"/>
      <c r="FO37" s="388"/>
      <c r="FP37" s="388"/>
      <c r="FQ37" s="388"/>
      <c r="FR37" s="388"/>
      <c r="FS37" s="388"/>
      <c r="FT37" s="388"/>
      <c r="FU37" s="388"/>
      <c r="FV37" s="388"/>
      <c r="FW37" s="388"/>
      <c r="FX37" s="388"/>
      <c r="FY37" s="388"/>
      <c r="FZ37" s="388"/>
      <c r="GA37" s="388"/>
      <c r="GB37" s="388"/>
      <c r="GC37" s="388"/>
      <c r="GD37" s="388"/>
      <c r="GE37" s="388"/>
      <c r="GF37" s="388"/>
      <c r="GG37" s="388"/>
      <c r="GH37" s="388"/>
      <c r="GI37" s="388"/>
      <c r="GJ37" s="388"/>
      <c r="GK37" s="388"/>
      <c r="GL37" s="388"/>
      <c r="GM37" s="388"/>
      <c r="GN37" s="388"/>
      <c r="GO37" s="388"/>
      <c r="GP37" s="388"/>
      <c r="GQ37" s="388"/>
      <c r="GR37" s="388"/>
      <c r="GS37" s="388"/>
      <c r="GT37" s="388"/>
      <c r="GU37" s="388"/>
      <c r="GV37" s="388"/>
      <c r="GW37" s="388"/>
      <c r="GX37" s="388"/>
      <c r="GY37" s="388"/>
      <c r="GZ37" s="388"/>
      <c r="HA37" s="388"/>
      <c r="HB37" s="388"/>
      <c r="HC37" s="388"/>
      <c r="HD37" s="388"/>
      <c r="HE37" s="388"/>
      <c r="HF37" s="388"/>
      <c r="HG37" s="388"/>
      <c r="HH37" s="388"/>
      <c r="HI37" s="388"/>
      <c r="HJ37" s="388"/>
      <c r="HK37" s="388"/>
      <c r="HL37" s="388"/>
      <c r="HM37" s="388"/>
      <c r="HN37" s="388"/>
      <c r="HO37" s="388"/>
      <c r="HP37" s="388"/>
      <c r="HQ37" s="388"/>
      <c r="HR37" s="388"/>
      <c r="HS37" s="388"/>
      <c r="HT37" s="388"/>
      <c r="HU37" s="388"/>
      <c r="HV37" s="388"/>
      <c r="HW37" s="388"/>
      <c r="HX37" s="388"/>
      <c r="HY37" s="388"/>
      <c r="HZ37" s="388"/>
      <c r="IA37" s="388"/>
      <c r="IB37" s="388"/>
      <c r="IC37" s="388"/>
      <c r="ID37" s="388"/>
      <c r="IE37" s="388"/>
      <c r="IF37" s="388"/>
      <c r="IG37" s="388"/>
      <c r="IH37" s="388"/>
      <c r="II37" s="388"/>
      <c r="IJ37" s="388"/>
      <c r="IK37" s="388"/>
      <c r="IL37" s="388"/>
      <c r="IM37" s="388"/>
      <c r="IN37" s="388"/>
      <c r="IO37" s="388"/>
      <c r="IP37" s="388"/>
      <c r="IQ37" s="388"/>
      <c r="IR37" s="388"/>
      <c r="IS37" s="388"/>
      <c r="IT37" s="388"/>
      <c r="IU37" s="388"/>
    </row>
    <row r="38" spans="1:255">
      <c r="A38" s="121"/>
      <c r="B38" s="406"/>
      <c r="C38" s="495" t="s">
        <v>32</v>
      </c>
      <c r="D38" s="495"/>
      <c r="E38" s="495"/>
      <c r="F38" s="401">
        <v>0</v>
      </c>
      <c r="G38" s="401">
        <v>0</v>
      </c>
      <c r="H38" s="22"/>
      <c r="I38" s="1"/>
      <c r="J38" s="1"/>
      <c r="K38" s="496" t="s">
        <v>202</v>
      </c>
      <c r="L38" s="496"/>
      <c r="M38" s="496"/>
      <c r="N38" s="401">
        <f>SUM(N39:N40)</f>
        <v>0</v>
      </c>
      <c r="O38" s="401">
        <f>SUM(O39:O40)</f>
        <v>0</v>
      </c>
      <c r="P38" s="19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/>
      <c r="BU38" s="388"/>
      <c r="BV38" s="388"/>
      <c r="BW38" s="388"/>
      <c r="BX38" s="388"/>
      <c r="BY38" s="388"/>
      <c r="BZ38" s="388"/>
      <c r="CA38" s="388"/>
      <c r="CB38" s="388"/>
      <c r="CC38" s="388"/>
      <c r="CD38" s="388"/>
      <c r="CE38" s="388"/>
      <c r="CF38" s="388"/>
      <c r="CG38" s="388"/>
      <c r="CH38" s="388"/>
      <c r="CI38" s="388"/>
      <c r="CJ38" s="388"/>
      <c r="CK38" s="388"/>
      <c r="CL38" s="388"/>
      <c r="CM38" s="388"/>
      <c r="CN38" s="388"/>
      <c r="CO38" s="388"/>
      <c r="CP38" s="388"/>
      <c r="CQ38" s="388"/>
      <c r="CR38" s="388"/>
      <c r="CS38" s="388"/>
      <c r="CT38" s="388"/>
      <c r="CU38" s="388"/>
      <c r="CV38" s="388"/>
      <c r="CW38" s="388"/>
      <c r="CX38" s="388"/>
      <c r="CY38" s="388"/>
      <c r="CZ38" s="388"/>
      <c r="DA38" s="388"/>
      <c r="DB38" s="388"/>
      <c r="DC38" s="388"/>
      <c r="DD38" s="388"/>
      <c r="DE38" s="388"/>
      <c r="DF38" s="388"/>
      <c r="DG38" s="388"/>
      <c r="DH38" s="388"/>
      <c r="DI38" s="388"/>
      <c r="DJ38" s="388"/>
      <c r="DK38" s="388"/>
      <c r="DL38" s="388"/>
      <c r="DM38" s="388"/>
      <c r="DN38" s="388"/>
      <c r="DO38" s="388"/>
      <c r="DP38" s="388"/>
      <c r="DQ38" s="388"/>
      <c r="DR38" s="388"/>
      <c r="DS38" s="388"/>
      <c r="DT38" s="388"/>
      <c r="DU38" s="388"/>
      <c r="DV38" s="388"/>
      <c r="DW38" s="388"/>
      <c r="DX38" s="388"/>
      <c r="DY38" s="388"/>
      <c r="DZ38" s="388"/>
      <c r="EA38" s="388"/>
      <c r="EB38" s="388"/>
      <c r="EC38" s="388"/>
      <c r="ED38" s="388"/>
      <c r="EE38" s="388"/>
      <c r="EF38" s="388"/>
      <c r="EG38" s="388"/>
      <c r="EH38" s="388"/>
      <c r="EI38" s="388"/>
      <c r="EJ38" s="388"/>
      <c r="EK38" s="388"/>
      <c r="EL38" s="388"/>
      <c r="EM38" s="388"/>
      <c r="EN38" s="388"/>
      <c r="EO38" s="388"/>
      <c r="EP38" s="388"/>
      <c r="EQ38" s="388"/>
      <c r="ER38" s="388"/>
      <c r="ES38" s="388"/>
      <c r="ET38" s="388"/>
      <c r="EU38" s="388"/>
      <c r="EV38" s="388"/>
      <c r="EW38" s="388"/>
      <c r="EX38" s="388"/>
      <c r="EY38" s="388"/>
      <c r="EZ38" s="388"/>
      <c r="FA38" s="388"/>
      <c r="FB38" s="388"/>
      <c r="FC38" s="388"/>
      <c r="FD38" s="388"/>
      <c r="FE38" s="388"/>
      <c r="FF38" s="388"/>
      <c r="FG38" s="388"/>
      <c r="FH38" s="388"/>
      <c r="FI38" s="388"/>
      <c r="FJ38" s="388"/>
      <c r="FK38" s="388"/>
      <c r="FL38" s="388"/>
      <c r="FM38" s="388"/>
      <c r="FN38" s="388"/>
      <c r="FO38" s="388"/>
      <c r="FP38" s="388"/>
      <c r="FQ38" s="388"/>
      <c r="FR38" s="388"/>
      <c r="FS38" s="388"/>
      <c r="FT38" s="388"/>
      <c r="FU38" s="388"/>
      <c r="FV38" s="388"/>
      <c r="FW38" s="388"/>
      <c r="FX38" s="388"/>
      <c r="FY38" s="388"/>
      <c r="FZ38" s="388"/>
      <c r="GA38" s="388"/>
      <c r="GB38" s="388"/>
      <c r="GC38" s="388"/>
      <c r="GD38" s="388"/>
      <c r="GE38" s="388"/>
      <c r="GF38" s="388"/>
      <c r="GG38" s="388"/>
      <c r="GH38" s="388"/>
      <c r="GI38" s="388"/>
      <c r="GJ38" s="388"/>
      <c r="GK38" s="388"/>
      <c r="GL38" s="388"/>
      <c r="GM38" s="388"/>
      <c r="GN38" s="388"/>
      <c r="GO38" s="388"/>
      <c r="GP38" s="388"/>
      <c r="GQ38" s="388"/>
      <c r="GR38" s="388"/>
      <c r="GS38" s="388"/>
      <c r="GT38" s="388"/>
      <c r="GU38" s="388"/>
      <c r="GV38" s="388"/>
      <c r="GW38" s="388"/>
      <c r="GX38" s="388"/>
      <c r="GY38" s="388"/>
      <c r="GZ38" s="388"/>
      <c r="HA38" s="388"/>
      <c r="HB38" s="388"/>
      <c r="HC38" s="388"/>
      <c r="HD38" s="388"/>
      <c r="HE38" s="388"/>
      <c r="HF38" s="388"/>
      <c r="HG38" s="388"/>
      <c r="HH38" s="388"/>
      <c r="HI38" s="388"/>
      <c r="HJ38" s="388"/>
      <c r="HK38" s="388"/>
      <c r="HL38" s="388"/>
      <c r="HM38" s="388"/>
      <c r="HN38" s="388"/>
      <c r="HO38" s="388"/>
      <c r="HP38" s="388"/>
      <c r="HQ38" s="388"/>
      <c r="HR38" s="388"/>
      <c r="HS38" s="388"/>
      <c r="HT38" s="388"/>
      <c r="HU38" s="388"/>
      <c r="HV38" s="388"/>
      <c r="HW38" s="388"/>
      <c r="HX38" s="388"/>
      <c r="HY38" s="388"/>
      <c r="HZ38" s="388"/>
      <c r="IA38" s="388"/>
      <c r="IB38" s="388"/>
      <c r="IC38" s="388"/>
      <c r="ID38" s="388"/>
      <c r="IE38" s="388"/>
      <c r="IF38" s="388"/>
      <c r="IG38" s="388"/>
      <c r="IH38" s="388"/>
      <c r="II38" s="388"/>
      <c r="IJ38" s="388"/>
      <c r="IK38" s="388"/>
      <c r="IL38" s="388"/>
      <c r="IM38" s="388"/>
      <c r="IN38" s="388"/>
      <c r="IO38" s="388"/>
      <c r="IP38" s="388"/>
      <c r="IQ38" s="388"/>
      <c r="IR38" s="388"/>
      <c r="IS38" s="388"/>
      <c r="IT38" s="388"/>
      <c r="IU38" s="388"/>
    </row>
    <row r="39" spans="1:255">
      <c r="A39" s="121"/>
      <c r="B39" s="406"/>
      <c r="C39" s="495" t="s">
        <v>33</v>
      </c>
      <c r="D39" s="495"/>
      <c r="E39" s="495"/>
      <c r="F39" s="401">
        <v>0</v>
      </c>
      <c r="G39" s="401">
        <v>0</v>
      </c>
      <c r="H39" s="22"/>
      <c r="I39" s="22"/>
      <c r="J39" s="1"/>
      <c r="K39" s="496" t="s">
        <v>198</v>
      </c>
      <c r="L39" s="496"/>
      <c r="M39" s="496"/>
      <c r="N39" s="401">
        <v>0</v>
      </c>
      <c r="O39" s="401">
        <v>0</v>
      </c>
      <c r="P39" s="19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8"/>
      <c r="BC39" s="388"/>
      <c r="BD39" s="388"/>
      <c r="BE39" s="388"/>
      <c r="BF39" s="388"/>
      <c r="BG39" s="388"/>
      <c r="BH39" s="388"/>
      <c r="BI39" s="388"/>
      <c r="BJ39" s="388"/>
      <c r="BK39" s="388"/>
      <c r="BL39" s="388"/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388"/>
      <c r="BZ39" s="388"/>
      <c r="CA39" s="388"/>
      <c r="CB39" s="388"/>
      <c r="CC39" s="388"/>
      <c r="CD39" s="388"/>
      <c r="CE39" s="388"/>
      <c r="CF39" s="388"/>
      <c r="CG39" s="388"/>
      <c r="CH39" s="388"/>
      <c r="CI39" s="388"/>
      <c r="CJ39" s="388"/>
      <c r="CK39" s="388"/>
      <c r="CL39" s="388"/>
      <c r="CM39" s="388"/>
      <c r="CN39" s="388"/>
      <c r="CO39" s="388"/>
      <c r="CP39" s="388"/>
      <c r="CQ39" s="388"/>
      <c r="CR39" s="388"/>
      <c r="CS39" s="388"/>
      <c r="CT39" s="388"/>
      <c r="CU39" s="388"/>
      <c r="CV39" s="388"/>
      <c r="CW39" s="388"/>
      <c r="CX39" s="388"/>
      <c r="CY39" s="388"/>
      <c r="CZ39" s="388"/>
      <c r="DA39" s="388"/>
      <c r="DB39" s="388"/>
      <c r="DC39" s="388"/>
      <c r="DD39" s="388"/>
      <c r="DE39" s="388"/>
      <c r="DF39" s="388"/>
      <c r="DG39" s="388"/>
      <c r="DH39" s="388"/>
      <c r="DI39" s="388"/>
      <c r="DJ39" s="388"/>
      <c r="DK39" s="388"/>
      <c r="DL39" s="388"/>
      <c r="DM39" s="388"/>
      <c r="DN39" s="388"/>
      <c r="DO39" s="388"/>
      <c r="DP39" s="388"/>
      <c r="DQ39" s="388"/>
      <c r="DR39" s="388"/>
      <c r="DS39" s="388"/>
      <c r="DT39" s="388"/>
      <c r="DU39" s="388"/>
      <c r="DV39" s="388"/>
      <c r="DW39" s="388"/>
      <c r="DX39" s="388"/>
      <c r="DY39" s="388"/>
      <c r="DZ39" s="388"/>
      <c r="EA39" s="388"/>
      <c r="EB39" s="388"/>
      <c r="EC39" s="388"/>
      <c r="ED39" s="388"/>
      <c r="EE39" s="388"/>
      <c r="EF39" s="388"/>
      <c r="EG39" s="388"/>
      <c r="EH39" s="388"/>
      <c r="EI39" s="388"/>
      <c r="EJ39" s="388"/>
      <c r="EK39" s="388"/>
      <c r="EL39" s="388"/>
      <c r="EM39" s="388"/>
      <c r="EN39" s="388"/>
      <c r="EO39" s="388"/>
      <c r="EP39" s="388"/>
      <c r="EQ39" s="388"/>
      <c r="ER39" s="388"/>
      <c r="ES39" s="388"/>
      <c r="ET39" s="388"/>
      <c r="EU39" s="388"/>
      <c r="EV39" s="388"/>
      <c r="EW39" s="388"/>
      <c r="EX39" s="388"/>
      <c r="EY39" s="388"/>
      <c r="EZ39" s="388"/>
      <c r="FA39" s="388"/>
      <c r="FB39" s="388"/>
      <c r="FC39" s="388"/>
      <c r="FD39" s="388"/>
      <c r="FE39" s="388"/>
      <c r="FF39" s="388"/>
      <c r="FG39" s="388"/>
      <c r="FH39" s="388"/>
      <c r="FI39" s="388"/>
      <c r="FJ39" s="388"/>
      <c r="FK39" s="388"/>
      <c r="FL39" s="388"/>
      <c r="FM39" s="388"/>
      <c r="FN39" s="388"/>
      <c r="FO39" s="388"/>
      <c r="FP39" s="388"/>
      <c r="FQ39" s="388"/>
      <c r="FR39" s="388"/>
      <c r="FS39" s="388"/>
      <c r="FT39" s="388"/>
      <c r="FU39" s="388"/>
      <c r="FV39" s="388"/>
      <c r="FW39" s="388"/>
      <c r="FX39" s="388"/>
      <c r="FY39" s="388"/>
      <c r="FZ39" s="388"/>
      <c r="GA39" s="388"/>
      <c r="GB39" s="388"/>
      <c r="GC39" s="388"/>
      <c r="GD39" s="388"/>
      <c r="GE39" s="388"/>
      <c r="GF39" s="388"/>
      <c r="GG39" s="388"/>
      <c r="GH39" s="388"/>
      <c r="GI39" s="388"/>
      <c r="GJ39" s="388"/>
      <c r="GK39" s="388"/>
      <c r="GL39" s="388"/>
      <c r="GM39" s="388"/>
      <c r="GN39" s="388"/>
      <c r="GO39" s="388"/>
      <c r="GP39" s="388"/>
      <c r="GQ39" s="388"/>
      <c r="GR39" s="388"/>
      <c r="GS39" s="388"/>
      <c r="GT39" s="388"/>
      <c r="GU39" s="388"/>
      <c r="GV39" s="388"/>
      <c r="GW39" s="388"/>
      <c r="GX39" s="388"/>
      <c r="GY39" s="388"/>
      <c r="GZ39" s="388"/>
      <c r="HA39" s="388"/>
      <c r="HB39" s="388"/>
      <c r="HC39" s="388"/>
      <c r="HD39" s="388"/>
      <c r="HE39" s="388"/>
      <c r="HF39" s="388"/>
      <c r="HG39" s="388"/>
      <c r="HH39" s="388"/>
      <c r="HI39" s="388"/>
      <c r="HJ39" s="388"/>
      <c r="HK39" s="388"/>
      <c r="HL39" s="388"/>
      <c r="HM39" s="388"/>
      <c r="HN39" s="388"/>
      <c r="HO39" s="388"/>
      <c r="HP39" s="388"/>
      <c r="HQ39" s="388"/>
      <c r="HR39" s="388"/>
      <c r="HS39" s="388"/>
      <c r="HT39" s="388"/>
      <c r="HU39" s="388"/>
      <c r="HV39" s="388"/>
      <c r="HW39" s="388"/>
      <c r="HX39" s="388"/>
      <c r="HY39" s="388"/>
      <c r="HZ39" s="388"/>
      <c r="IA39" s="388"/>
      <c r="IB39" s="388"/>
      <c r="IC39" s="388"/>
      <c r="ID39" s="388"/>
      <c r="IE39" s="388"/>
      <c r="IF39" s="388"/>
      <c r="IG39" s="388"/>
      <c r="IH39" s="388"/>
      <c r="II39" s="388"/>
      <c r="IJ39" s="388"/>
      <c r="IK39" s="388"/>
      <c r="IL39" s="388"/>
      <c r="IM39" s="388"/>
      <c r="IN39" s="388"/>
      <c r="IO39" s="388"/>
      <c r="IP39" s="388"/>
      <c r="IQ39" s="388"/>
      <c r="IR39" s="388"/>
      <c r="IS39" s="388"/>
      <c r="IT39" s="388"/>
      <c r="IU39" s="388"/>
    </row>
    <row r="40" spans="1:255">
      <c r="A40" s="121"/>
      <c r="B40" s="406"/>
      <c r="C40" s="495" t="s">
        <v>35</v>
      </c>
      <c r="D40" s="495"/>
      <c r="E40" s="495"/>
      <c r="F40" s="401">
        <v>0</v>
      </c>
      <c r="G40" s="401">
        <v>0</v>
      </c>
      <c r="H40" s="22"/>
      <c r="I40" s="22"/>
      <c r="J40" s="406"/>
      <c r="K40" s="496" t="s">
        <v>200</v>
      </c>
      <c r="L40" s="496"/>
      <c r="M40" s="496"/>
      <c r="N40" s="401">
        <v>0</v>
      </c>
      <c r="O40" s="401">
        <v>0</v>
      </c>
      <c r="P40" s="19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/>
      <c r="BC40" s="388"/>
      <c r="BD40" s="388"/>
      <c r="BE40" s="388"/>
      <c r="BF40" s="388"/>
      <c r="BG40" s="388"/>
      <c r="BH40" s="388"/>
      <c r="BI40" s="388"/>
      <c r="BJ40" s="388"/>
      <c r="BK40" s="388"/>
      <c r="BL40" s="388"/>
      <c r="BM40" s="388"/>
      <c r="BN40" s="388"/>
      <c r="BO40" s="388"/>
      <c r="BP40" s="388"/>
      <c r="BQ40" s="388"/>
      <c r="BR40" s="388"/>
      <c r="BS40" s="388"/>
      <c r="BT40" s="388"/>
      <c r="BU40" s="388"/>
      <c r="BV40" s="388"/>
      <c r="BW40" s="388"/>
      <c r="BX40" s="388"/>
      <c r="BY40" s="388"/>
      <c r="BZ40" s="388"/>
      <c r="CA40" s="388"/>
      <c r="CB40" s="388"/>
      <c r="CC40" s="388"/>
      <c r="CD40" s="388"/>
      <c r="CE40" s="388"/>
      <c r="CF40" s="388"/>
      <c r="CG40" s="388"/>
      <c r="CH40" s="388"/>
      <c r="CI40" s="388"/>
      <c r="CJ40" s="388"/>
      <c r="CK40" s="388"/>
      <c r="CL40" s="388"/>
      <c r="CM40" s="388"/>
      <c r="CN40" s="388"/>
      <c r="CO40" s="388"/>
      <c r="CP40" s="388"/>
      <c r="CQ40" s="388"/>
      <c r="CR40" s="388"/>
      <c r="CS40" s="388"/>
      <c r="CT40" s="388"/>
      <c r="CU40" s="388"/>
      <c r="CV40" s="388"/>
      <c r="CW40" s="388"/>
      <c r="CX40" s="388"/>
      <c r="CY40" s="388"/>
      <c r="CZ40" s="388"/>
      <c r="DA40" s="388"/>
      <c r="DB40" s="388"/>
      <c r="DC40" s="388"/>
      <c r="DD40" s="388"/>
      <c r="DE40" s="388"/>
      <c r="DF40" s="388"/>
      <c r="DG40" s="388"/>
      <c r="DH40" s="388"/>
      <c r="DI40" s="388"/>
      <c r="DJ40" s="388"/>
      <c r="DK40" s="388"/>
      <c r="DL40" s="388"/>
      <c r="DM40" s="388"/>
      <c r="DN40" s="388"/>
      <c r="DO40" s="388"/>
      <c r="DP40" s="388"/>
      <c r="DQ40" s="388"/>
      <c r="DR40" s="388"/>
      <c r="DS40" s="388"/>
      <c r="DT40" s="388"/>
      <c r="DU40" s="388"/>
      <c r="DV40" s="388"/>
      <c r="DW40" s="388"/>
      <c r="DX40" s="388"/>
      <c r="DY40" s="388"/>
      <c r="DZ40" s="388"/>
      <c r="EA40" s="388"/>
      <c r="EB40" s="388"/>
      <c r="EC40" s="388"/>
      <c r="ED40" s="388"/>
      <c r="EE40" s="388"/>
      <c r="EF40" s="388"/>
      <c r="EG40" s="388"/>
      <c r="EH40" s="388"/>
      <c r="EI40" s="388"/>
      <c r="EJ40" s="388"/>
      <c r="EK40" s="388"/>
      <c r="EL40" s="388"/>
      <c r="EM40" s="388"/>
      <c r="EN40" s="388"/>
      <c r="EO40" s="388"/>
      <c r="EP40" s="388"/>
      <c r="EQ40" s="388"/>
      <c r="ER40" s="388"/>
      <c r="ES40" s="388"/>
      <c r="ET40" s="388"/>
      <c r="EU40" s="388"/>
      <c r="EV40" s="388"/>
      <c r="EW40" s="388"/>
      <c r="EX40" s="388"/>
      <c r="EY40" s="388"/>
      <c r="EZ40" s="388"/>
      <c r="FA40" s="388"/>
      <c r="FB40" s="388"/>
      <c r="FC40" s="388"/>
      <c r="FD40" s="388"/>
      <c r="FE40" s="388"/>
      <c r="FF40" s="388"/>
      <c r="FG40" s="388"/>
      <c r="FH40" s="388"/>
      <c r="FI40" s="388"/>
      <c r="FJ40" s="388"/>
      <c r="FK40" s="388"/>
      <c r="FL40" s="388"/>
      <c r="FM40" s="388"/>
      <c r="FN40" s="388"/>
      <c r="FO40" s="388"/>
      <c r="FP40" s="388"/>
      <c r="FQ40" s="388"/>
      <c r="FR40" s="388"/>
      <c r="FS40" s="388"/>
      <c r="FT40" s="388"/>
      <c r="FU40" s="388"/>
      <c r="FV40" s="388"/>
      <c r="FW40" s="388"/>
      <c r="FX40" s="388"/>
      <c r="FY40" s="388"/>
      <c r="FZ40" s="388"/>
      <c r="GA40" s="388"/>
      <c r="GB40" s="388"/>
      <c r="GC40" s="388"/>
      <c r="GD40" s="388"/>
      <c r="GE40" s="388"/>
      <c r="GF40" s="388"/>
      <c r="GG40" s="388"/>
      <c r="GH40" s="388"/>
      <c r="GI40" s="388"/>
      <c r="GJ40" s="388"/>
      <c r="GK40" s="388"/>
      <c r="GL40" s="388"/>
      <c r="GM40" s="388"/>
      <c r="GN40" s="388"/>
      <c r="GO40" s="388"/>
      <c r="GP40" s="388"/>
      <c r="GQ40" s="388"/>
      <c r="GR40" s="388"/>
      <c r="GS40" s="388"/>
      <c r="GT40" s="388"/>
      <c r="GU40" s="388"/>
      <c r="GV40" s="388"/>
      <c r="GW40" s="388"/>
      <c r="GX40" s="388"/>
      <c r="GY40" s="388"/>
      <c r="GZ40" s="388"/>
      <c r="HA40" s="388"/>
      <c r="HB40" s="388"/>
      <c r="HC40" s="388"/>
      <c r="HD40" s="388"/>
      <c r="HE40" s="388"/>
      <c r="HF40" s="388"/>
      <c r="HG40" s="388"/>
      <c r="HH40" s="388"/>
      <c r="HI40" s="388"/>
      <c r="HJ40" s="388"/>
      <c r="HK40" s="388"/>
      <c r="HL40" s="388"/>
      <c r="HM40" s="388"/>
      <c r="HN40" s="388"/>
      <c r="HO40" s="388"/>
      <c r="HP40" s="388"/>
      <c r="HQ40" s="388"/>
      <c r="HR40" s="388"/>
      <c r="HS40" s="388"/>
      <c r="HT40" s="388"/>
      <c r="HU40" s="388"/>
      <c r="HV40" s="388"/>
      <c r="HW40" s="388"/>
      <c r="HX40" s="388"/>
      <c r="HY40" s="388"/>
      <c r="HZ40" s="388"/>
      <c r="IA40" s="388"/>
      <c r="IB40" s="388"/>
      <c r="IC40" s="388"/>
      <c r="ID40" s="388"/>
      <c r="IE40" s="388"/>
      <c r="IF40" s="388"/>
      <c r="IG40" s="388"/>
      <c r="IH40" s="388"/>
      <c r="II40" s="388"/>
      <c r="IJ40" s="388"/>
      <c r="IK40" s="388"/>
      <c r="IL40" s="388"/>
      <c r="IM40" s="388"/>
      <c r="IN40" s="388"/>
      <c r="IO40" s="388"/>
      <c r="IP40" s="388"/>
      <c r="IQ40" s="388"/>
      <c r="IR40" s="388"/>
      <c r="IS40" s="388"/>
      <c r="IT40" s="388"/>
      <c r="IU40" s="388"/>
    </row>
    <row r="41" spans="1:255">
      <c r="A41" s="121"/>
      <c r="B41" s="406"/>
      <c r="C41" s="495" t="s">
        <v>203</v>
      </c>
      <c r="D41" s="495"/>
      <c r="E41" s="495"/>
      <c r="F41" s="401">
        <v>0</v>
      </c>
      <c r="G41" s="401">
        <v>0</v>
      </c>
      <c r="H41" s="22"/>
      <c r="I41" s="22"/>
      <c r="J41" s="406"/>
      <c r="K41" s="496" t="s">
        <v>458</v>
      </c>
      <c r="L41" s="496"/>
      <c r="M41" s="496"/>
      <c r="N41" s="401">
        <v>2736869408.8299999</v>
      </c>
      <c r="O41" s="401">
        <v>6031976731.0310001</v>
      </c>
      <c r="P41" s="19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388"/>
      <c r="BZ41" s="388"/>
      <c r="CA41" s="388"/>
      <c r="CB41" s="388"/>
      <c r="CC41" s="388"/>
      <c r="CD41" s="388"/>
      <c r="CE41" s="388"/>
      <c r="CF41" s="388"/>
      <c r="CG41" s="388"/>
      <c r="CH41" s="388"/>
      <c r="CI41" s="388"/>
      <c r="CJ41" s="388"/>
      <c r="CK41" s="388"/>
      <c r="CL41" s="388"/>
      <c r="CM41" s="388"/>
      <c r="CN41" s="388"/>
      <c r="CO41" s="388"/>
      <c r="CP41" s="388"/>
      <c r="CQ41" s="388"/>
      <c r="CR41" s="388"/>
      <c r="CS41" s="388"/>
      <c r="CT41" s="388"/>
      <c r="CU41" s="388"/>
      <c r="CV41" s="388"/>
      <c r="CW41" s="388"/>
      <c r="CX41" s="388"/>
      <c r="CY41" s="388"/>
      <c r="CZ41" s="388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88"/>
      <c r="DL41" s="388"/>
      <c r="DM41" s="388"/>
      <c r="DN41" s="388"/>
      <c r="DO41" s="388"/>
      <c r="DP41" s="388"/>
      <c r="DQ41" s="388"/>
      <c r="DR41" s="388"/>
      <c r="DS41" s="388"/>
      <c r="DT41" s="388"/>
      <c r="DU41" s="388"/>
      <c r="DV41" s="388"/>
      <c r="DW41" s="388"/>
      <c r="DX41" s="388"/>
      <c r="DY41" s="388"/>
      <c r="DZ41" s="388"/>
      <c r="EA41" s="388"/>
      <c r="EB41" s="388"/>
      <c r="EC41" s="388"/>
      <c r="ED41" s="388"/>
      <c r="EE41" s="388"/>
      <c r="EF41" s="388"/>
      <c r="EG41" s="388"/>
      <c r="EH41" s="388"/>
      <c r="EI41" s="388"/>
      <c r="EJ41" s="388"/>
      <c r="EK41" s="388"/>
      <c r="EL41" s="388"/>
      <c r="EM41" s="388"/>
      <c r="EN41" s="388"/>
      <c r="EO41" s="388"/>
      <c r="EP41" s="388"/>
      <c r="EQ41" s="388"/>
      <c r="ER41" s="388"/>
      <c r="ES41" s="388"/>
      <c r="ET41" s="388"/>
      <c r="EU41" s="388"/>
      <c r="EV41" s="388"/>
      <c r="EW41" s="388"/>
      <c r="EX41" s="388"/>
      <c r="EY41" s="388"/>
      <c r="EZ41" s="388"/>
      <c r="FA41" s="388"/>
      <c r="FB41" s="388"/>
      <c r="FC41" s="388"/>
      <c r="FD41" s="388"/>
      <c r="FE41" s="388"/>
      <c r="FF41" s="388"/>
      <c r="FG41" s="388"/>
      <c r="FH41" s="388"/>
      <c r="FI41" s="388"/>
      <c r="FJ41" s="388"/>
      <c r="FK41" s="388"/>
      <c r="FL41" s="388"/>
      <c r="FM41" s="388"/>
      <c r="FN41" s="388"/>
      <c r="FO41" s="388"/>
      <c r="FP41" s="388"/>
      <c r="FQ41" s="388"/>
      <c r="FR41" s="388"/>
      <c r="FS41" s="388"/>
      <c r="FT41" s="388"/>
      <c r="FU41" s="388"/>
      <c r="FV41" s="388"/>
      <c r="FW41" s="388"/>
      <c r="FX41" s="388"/>
      <c r="FY41" s="388"/>
      <c r="FZ41" s="388"/>
      <c r="GA41" s="388"/>
      <c r="GB41" s="388"/>
      <c r="GC41" s="388"/>
      <c r="GD41" s="388"/>
      <c r="GE41" s="388"/>
      <c r="GF41" s="388"/>
      <c r="GG41" s="388"/>
      <c r="GH41" s="388"/>
      <c r="GI41" s="388"/>
      <c r="GJ41" s="388"/>
      <c r="GK41" s="388"/>
      <c r="GL41" s="388"/>
      <c r="GM41" s="388"/>
      <c r="GN41" s="388"/>
      <c r="GO41" s="388"/>
      <c r="GP41" s="388"/>
      <c r="GQ41" s="388"/>
      <c r="GR41" s="388"/>
      <c r="GS41" s="388"/>
      <c r="GT41" s="388"/>
      <c r="GU41" s="388"/>
      <c r="GV41" s="388"/>
      <c r="GW41" s="388"/>
      <c r="GX41" s="388"/>
      <c r="GY41" s="388"/>
      <c r="GZ41" s="388"/>
      <c r="HA41" s="388"/>
      <c r="HB41" s="388"/>
      <c r="HC41" s="388"/>
      <c r="HD41" s="388"/>
      <c r="HE41" s="388"/>
      <c r="HF41" s="388"/>
      <c r="HG41" s="388"/>
      <c r="HH41" s="388"/>
      <c r="HI41" s="388"/>
      <c r="HJ41" s="388"/>
      <c r="HK41" s="388"/>
      <c r="HL41" s="388"/>
      <c r="HM41" s="388"/>
      <c r="HN41" s="388"/>
      <c r="HO41" s="388"/>
      <c r="HP41" s="388"/>
      <c r="HQ41" s="388"/>
      <c r="HR41" s="388"/>
      <c r="HS41" s="388"/>
      <c r="HT41" s="388"/>
      <c r="HU41" s="388"/>
      <c r="HV41" s="388"/>
      <c r="HW41" s="388"/>
      <c r="HX41" s="388"/>
      <c r="HY41" s="388"/>
      <c r="HZ41" s="388"/>
      <c r="IA41" s="388"/>
      <c r="IB41" s="388"/>
      <c r="IC41" s="388"/>
      <c r="ID41" s="388"/>
      <c r="IE41" s="388"/>
      <c r="IF41" s="388"/>
      <c r="IG41" s="388"/>
      <c r="IH41" s="388"/>
      <c r="II41" s="388"/>
      <c r="IJ41" s="388"/>
      <c r="IK41" s="388"/>
      <c r="IL41" s="388"/>
      <c r="IM41" s="388"/>
      <c r="IN41" s="388"/>
      <c r="IO41" s="388"/>
      <c r="IP41" s="388"/>
      <c r="IQ41" s="388"/>
      <c r="IR41" s="388"/>
      <c r="IS41" s="388"/>
      <c r="IT41" s="388"/>
      <c r="IU41" s="388"/>
    </row>
    <row r="42" spans="1:255">
      <c r="A42" s="121"/>
      <c r="B42" s="122"/>
      <c r="C42" s="495" t="s">
        <v>178</v>
      </c>
      <c r="D42" s="495"/>
      <c r="E42" s="495"/>
      <c r="F42" s="401">
        <v>0</v>
      </c>
      <c r="G42" s="401">
        <v>0</v>
      </c>
      <c r="H42" s="22"/>
      <c r="I42" s="22"/>
      <c r="J42" s="406"/>
      <c r="K42" s="496"/>
      <c r="L42" s="496"/>
      <c r="M42" s="496"/>
      <c r="N42" s="401"/>
      <c r="O42" s="401"/>
      <c r="P42" s="19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388"/>
      <c r="BZ42" s="388"/>
      <c r="CA42" s="388"/>
      <c r="CB42" s="388"/>
      <c r="CC42" s="388"/>
      <c r="CD42" s="388"/>
      <c r="CE42" s="388"/>
      <c r="CF42" s="388"/>
      <c r="CG42" s="388"/>
      <c r="CH42" s="388"/>
      <c r="CI42" s="388"/>
      <c r="CJ42" s="388"/>
      <c r="CK42" s="388"/>
      <c r="CL42" s="388"/>
      <c r="CM42" s="388"/>
      <c r="CN42" s="388"/>
      <c r="CO42" s="388"/>
      <c r="CP42" s="388"/>
      <c r="CQ42" s="388"/>
      <c r="CR42" s="388"/>
      <c r="CS42" s="388"/>
      <c r="CT42" s="388"/>
      <c r="CU42" s="388"/>
      <c r="CV42" s="388"/>
      <c r="CW42" s="388"/>
      <c r="CX42" s="388"/>
      <c r="CY42" s="388"/>
      <c r="CZ42" s="388"/>
      <c r="DA42" s="388"/>
      <c r="DB42" s="388"/>
      <c r="DC42" s="388"/>
      <c r="DD42" s="388"/>
      <c r="DE42" s="388"/>
      <c r="DF42" s="388"/>
      <c r="DG42" s="388"/>
      <c r="DH42" s="388"/>
      <c r="DI42" s="388"/>
      <c r="DJ42" s="388"/>
      <c r="DK42" s="388"/>
      <c r="DL42" s="388"/>
      <c r="DM42" s="388"/>
      <c r="DN42" s="388"/>
      <c r="DO42" s="388"/>
      <c r="DP42" s="388"/>
      <c r="DQ42" s="388"/>
      <c r="DR42" s="388"/>
      <c r="DS42" s="388"/>
      <c r="DT42" s="388"/>
      <c r="DU42" s="388"/>
      <c r="DV42" s="388"/>
      <c r="DW42" s="388"/>
      <c r="DX42" s="388"/>
      <c r="DY42" s="388"/>
      <c r="DZ42" s="388"/>
      <c r="EA42" s="388"/>
      <c r="EB42" s="388"/>
      <c r="EC42" s="388"/>
      <c r="ED42" s="388"/>
      <c r="EE42" s="388"/>
      <c r="EF42" s="388"/>
      <c r="EG42" s="388"/>
      <c r="EH42" s="388"/>
      <c r="EI42" s="388"/>
      <c r="EJ42" s="388"/>
      <c r="EK42" s="388"/>
      <c r="EL42" s="388"/>
      <c r="EM42" s="388"/>
      <c r="EN42" s="388"/>
      <c r="EO42" s="388"/>
      <c r="EP42" s="388"/>
      <c r="EQ42" s="388"/>
      <c r="ER42" s="388"/>
      <c r="ES42" s="388"/>
      <c r="ET42" s="388"/>
      <c r="EU42" s="388"/>
      <c r="EV42" s="388"/>
      <c r="EW42" s="388"/>
      <c r="EX42" s="388"/>
      <c r="EY42" s="388"/>
      <c r="EZ42" s="388"/>
      <c r="FA42" s="388"/>
      <c r="FB42" s="388"/>
      <c r="FC42" s="388"/>
      <c r="FD42" s="388"/>
      <c r="FE42" s="388"/>
      <c r="FF42" s="388"/>
      <c r="FG42" s="388"/>
      <c r="FH42" s="388"/>
      <c r="FI42" s="388"/>
      <c r="FJ42" s="388"/>
      <c r="FK42" s="388"/>
      <c r="FL42" s="388"/>
      <c r="FM42" s="388"/>
      <c r="FN42" s="388"/>
      <c r="FO42" s="388"/>
      <c r="FP42" s="388"/>
      <c r="FQ42" s="388"/>
      <c r="FR42" s="388"/>
      <c r="FS42" s="388"/>
      <c r="FT42" s="388"/>
      <c r="FU42" s="388"/>
      <c r="FV42" s="388"/>
      <c r="FW42" s="388"/>
      <c r="FX42" s="388"/>
      <c r="FY42" s="388"/>
      <c r="FZ42" s="388"/>
      <c r="GA42" s="388"/>
      <c r="GB42" s="388"/>
      <c r="GC42" s="388"/>
      <c r="GD42" s="388"/>
      <c r="GE42" s="388"/>
      <c r="GF42" s="388"/>
      <c r="GG42" s="388"/>
      <c r="GH42" s="388"/>
      <c r="GI42" s="388"/>
      <c r="GJ42" s="388"/>
      <c r="GK42" s="388"/>
      <c r="GL42" s="388"/>
      <c r="GM42" s="388"/>
      <c r="GN42" s="388"/>
      <c r="GO42" s="388"/>
      <c r="GP42" s="388"/>
      <c r="GQ42" s="388"/>
      <c r="GR42" s="388"/>
      <c r="GS42" s="388"/>
      <c r="GT42" s="388"/>
      <c r="GU42" s="388"/>
      <c r="GV42" s="388"/>
      <c r="GW42" s="388"/>
      <c r="GX42" s="388"/>
      <c r="GY42" s="388"/>
      <c r="GZ42" s="388"/>
      <c r="HA42" s="388"/>
      <c r="HB42" s="388"/>
      <c r="HC42" s="388"/>
      <c r="HD42" s="388"/>
      <c r="HE42" s="388"/>
      <c r="HF42" s="388"/>
      <c r="HG42" s="388"/>
      <c r="HH42" s="388"/>
      <c r="HI42" s="388"/>
      <c r="HJ42" s="388"/>
      <c r="HK42" s="388"/>
      <c r="HL42" s="388"/>
      <c r="HM42" s="388"/>
      <c r="HN42" s="388"/>
      <c r="HO42" s="388"/>
      <c r="HP42" s="388"/>
      <c r="HQ42" s="388"/>
      <c r="HR42" s="388"/>
      <c r="HS42" s="388"/>
      <c r="HT42" s="388"/>
      <c r="HU42" s="388"/>
      <c r="HV42" s="388"/>
      <c r="HW42" s="388"/>
      <c r="HX42" s="388"/>
      <c r="HY42" s="388"/>
      <c r="HZ42" s="388"/>
      <c r="IA42" s="388"/>
      <c r="IB42" s="388"/>
      <c r="IC42" s="388"/>
      <c r="ID42" s="388"/>
      <c r="IE42" s="388"/>
      <c r="IF42" s="388"/>
      <c r="IG42" s="388"/>
      <c r="IH42" s="388"/>
      <c r="II42" s="388"/>
      <c r="IJ42" s="388"/>
      <c r="IK42" s="388"/>
      <c r="IL42" s="388"/>
      <c r="IM42" s="388"/>
      <c r="IN42" s="388"/>
      <c r="IO42" s="388"/>
      <c r="IP42" s="388"/>
      <c r="IQ42" s="388"/>
      <c r="IR42" s="388"/>
      <c r="IS42" s="388"/>
      <c r="IT42" s="388"/>
      <c r="IU42" s="388"/>
    </row>
    <row r="43" spans="1:255">
      <c r="A43" s="121"/>
      <c r="B43" s="406"/>
      <c r="C43" s="495" t="s">
        <v>43</v>
      </c>
      <c r="D43" s="495"/>
      <c r="E43" s="495"/>
      <c r="F43" s="401">
        <v>0</v>
      </c>
      <c r="G43" s="401">
        <v>0</v>
      </c>
      <c r="H43" s="22"/>
      <c r="I43" s="22"/>
      <c r="J43" s="397"/>
      <c r="K43" s="1"/>
      <c r="L43" s="1"/>
      <c r="M43" s="1"/>
      <c r="N43" s="403"/>
      <c r="O43" s="403"/>
      <c r="P43" s="19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  <c r="BL43" s="388"/>
      <c r="BM43" s="388"/>
      <c r="BN43" s="388"/>
      <c r="BO43" s="388"/>
      <c r="BP43" s="388"/>
      <c r="BQ43" s="388"/>
      <c r="BR43" s="388"/>
      <c r="BS43" s="388"/>
      <c r="BT43" s="388"/>
      <c r="BU43" s="388"/>
      <c r="BV43" s="388"/>
      <c r="BW43" s="388"/>
      <c r="BX43" s="388"/>
      <c r="BY43" s="388"/>
      <c r="BZ43" s="388"/>
      <c r="CA43" s="388"/>
      <c r="CB43" s="388"/>
      <c r="CC43" s="388"/>
      <c r="CD43" s="388"/>
      <c r="CE43" s="388"/>
      <c r="CF43" s="388"/>
      <c r="CG43" s="388"/>
      <c r="CH43" s="388"/>
      <c r="CI43" s="388"/>
      <c r="CJ43" s="388"/>
      <c r="CK43" s="388"/>
      <c r="CL43" s="388"/>
      <c r="CM43" s="388"/>
      <c r="CN43" s="388"/>
      <c r="CO43" s="388"/>
      <c r="CP43" s="388"/>
      <c r="CQ43" s="388"/>
      <c r="CR43" s="388"/>
      <c r="CS43" s="388"/>
      <c r="CT43" s="388"/>
      <c r="CU43" s="388"/>
      <c r="CV43" s="388"/>
      <c r="CW43" s="388"/>
      <c r="CX43" s="388"/>
      <c r="CY43" s="388"/>
      <c r="CZ43" s="388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88"/>
      <c r="DL43" s="388"/>
      <c r="DM43" s="388"/>
      <c r="DN43" s="388"/>
      <c r="DO43" s="388"/>
      <c r="DP43" s="388"/>
      <c r="DQ43" s="388"/>
      <c r="DR43" s="388"/>
      <c r="DS43" s="388"/>
      <c r="DT43" s="388"/>
      <c r="DU43" s="388"/>
      <c r="DV43" s="388"/>
      <c r="DW43" s="388"/>
      <c r="DX43" s="388"/>
      <c r="DY43" s="388"/>
      <c r="DZ43" s="388"/>
      <c r="EA43" s="388"/>
      <c r="EB43" s="388"/>
      <c r="EC43" s="388"/>
      <c r="ED43" s="388"/>
      <c r="EE43" s="388"/>
      <c r="EF43" s="388"/>
      <c r="EG43" s="388"/>
      <c r="EH43" s="388"/>
      <c r="EI43" s="388"/>
      <c r="EJ43" s="388"/>
      <c r="EK43" s="388"/>
      <c r="EL43" s="388"/>
      <c r="EM43" s="388"/>
      <c r="EN43" s="388"/>
      <c r="EO43" s="388"/>
      <c r="EP43" s="388"/>
      <c r="EQ43" s="388"/>
      <c r="ER43" s="388"/>
      <c r="ES43" s="388"/>
      <c r="ET43" s="388"/>
      <c r="EU43" s="388"/>
      <c r="EV43" s="388"/>
      <c r="EW43" s="388"/>
      <c r="EX43" s="388"/>
      <c r="EY43" s="388"/>
      <c r="EZ43" s="388"/>
      <c r="FA43" s="388"/>
      <c r="FB43" s="388"/>
      <c r="FC43" s="388"/>
      <c r="FD43" s="388"/>
      <c r="FE43" s="388"/>
      <c r="FF43" s="388"/>
      <c r="FG43" s="388"/>
      <c r="FH43" s="388"/>
      <c r="FI43" s="388"/>
      <c r="FJ43" s="388"/>
      <c r="FK43" s="388"/>
      <c r="FL43" s="388"/>
      <c r="FM43" s="388"/>
      <c r="FN43" s="388"/>
      <c r="FO43" s="388"/>
      <c r="FP43" s="388"/>
      <c r="FQ43" s="388"/>
      <c r="FR43" s="388"/>
      <c r="FS43" s="388"/>
      <c r="FT43" s="388"/>
      <c r="FU43" s="388"/>
      <c r="FV43" s="388"/>
      <c r="FW43" s="388"/>
      <c r="FX43" s="388"/>
      <c r="FY43" s="388"/>
      <c r="FZ43" s="388"/>
      <c r="GA43" s="388"/>
      <c r="GB43" s="388"/>
      <c r="GC43" s="388"/>
      <c r="GD43" s="388"/>
      <c r="GE43" s="388"/>
      <c r="GF43" s="388"/>
      <c r="GG43" s="388"/>
      <c r="GH43" s="388"/>
      <c r="GI43" s="388"/>
      <c r="GJ43" s="388"/>
      <c r="GK43" s="388"/>
      <c r="GL43" s="388"/>
      <c r="GM43" s="388"/>
      <c r="GN43" s="388"/>
      <c r="GO43" s="388"/>
      <c r="GP43" s="388"/>
      <c r="GQ43" s="388"/>
      <c r="GR43" s="388"/>
      <c r="GS43" s="388"/>
      <c r="GT43" s="388"/>
      <c r="GU43" s="388"/>
      <c r="GV43" s="388"/>
      <c r="GW43" s="388"/>
      <c r="GX43" s="388"/>
      <c r="GY43" s="388"/>
      <c r="GZ43" s="388"/>
      <c r="HA43" s="388"/>
      <c r="HB43" s="388"/>
      <c r="HC43" s="388"/>
      <c r="HD43" s="388"/>
      <c r="HE43" s="388"/>
      <c r="HF43" s="388"/>
      <c r="HG43" s="388"/>
      <c r="HH43" s="388"/>
      <c r="HI43" s="388"/>
      <c r="HJ43" s="388"/>
      <c r="HK43" s="388"/>
      <c r="HL43" s="388"/>
      <c r="HM43" s="388"/>
      <c r="HN43" s="388"/>
      <c r="HO43" s="388"/>
      <c r="HP43" s="388"/>
      <c r="HQ43" s="388"/>
      <c r="HR43" s="388"/>
      <c r="HS43" s="388"/>
      <c r="HT43" s="388"/>
      <c r="HU43" s="388"/>
      <c r="HV43" s="388"/>
      <c r="HW43" s="388"/>
      <c r="HX43" s="388"/>
      <c r="HY43" s="388"/>
      <c r="HZ43" s="388"/>
      <c r="IA43" s="388"/>
      <c r="IB43" s="388"/>
      <c r="IC43" s="388"/>
      <c r="ID43" s="388"/>
      <c r="IE43" s="388"/>
      <c r="IF43" s="388"/>
      <c r="IG43" s="388"/>
      <c r="IH43" s="388"/>
      <c r="II43" s="388"/>
      <c r="IJ43" s="388"/>
      <c r="IK43" s="388"/>
      <c r="IL43" s="388"/>
      <c r="IM43" s="388"/>
      <c r="IN43" s="388"/>
      <c r="IO43" s="388"/>
      <c r="IP43" s="388"/>
      <c r="IQ43" s="388"/>
      <c r="IR43" s="388"/>
      <c r="IS43" s="388"/>
      <c r="IT43" s="388"/>
      <c r="IU43" s="388"/>
    </row>
    <row r="44" spans="1:255">
      <c r="A44" s="121"/>
      <c r="B44" s="406"/>
      <c r="C44" s="495" t="s">
        <v>459</v>
      </c>
      <c r="D44" s="495"/>
      <c r="E44" s="495"/>
      <c r="F44" s="401">
        <v>0</v>
      </c>
      <c r="G44" s="401">
        <v>0</v>
      </c>
      <c r="H44" s="22"/>
      <c r="I44" s="22"/>
      <c r="J44" s="494" t="s">
        <v>204</v>
      </c>
      <c r="K44" s="494"/>
      <c r="L44" s="494"/>
      <c r="M44" s="494"/>
      <c r="N44" s="400">
        <f>N30-N37</f>
        <v>-20189370.910999775</v>
      </c>
      <c r="O44" s="400">
        <f>O30-O37</f>
        <v>-35487350.541000366</v>
      </c>
      <c r="P44" s="19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388"/>
      <c r="BZ44" s="388"/>
      <c r="CA44" s="388"/>
      <c r="CB44" s="388"/>
      <c r="CC44" s="388"/>
      <c r="CD44" s="388"/>
      <c r="CE44" s="388"/>
      <c r="CF44" s="388"/>
      <c r="CG44" s="388"/>
      <c r="CH44" s="388"/>
      <c r="CI44" s="388"/>
      <c r="CJ44" s="388"/>
      <c r="CK44" s="388"/>
      <c r="CL44" s="388"/>
      <c r="CM44" s="388"/>
      <c r="CN44" s="388"/>
      <c r="CO44" s="388"/>
      <c r="CP44" s="388"/>
      <c r="CQ44" s="388"/>
      <c r="CR44" s="388"/>
      <c r="CS44" s="388"/>
      <c r="CT44" s="388"/>
      <c r="CU44" s="388"/>
      <c r="CV44" s="388"/>
      <c r="CW44" s="388"/>
      <c r="CX44" s="388"/>
      <c r="CY44" s="388"/>
      <c r="CZ44" s="388"/>
      <c r="DA44" s="388"/>
      <c r="DB44" s="388"/>
      <c r="DC44" s="388"/>
      <c r="DD44" s="388"/>
      <c r="DE44" s="388"/>
      <c r="DF44" s="388"/>
      <c r="DG44" s="388"/>
      <c r="DH44" s="388"/>
      <c r="DI44" s="388"/>
      <c r="DJ44" s="388"/>
      <c r="DK44" s="388"/>
      <c r="DL44" s="388"/>
      <c r="DM44" s="388"/>
      <c r="DN44" s="388"/>
      <c r="DO44" s="388"/>
      <c r="DP44" s="388"/>
      <c r="DQ44" s="388"/>
      <c r="DR44" s="388"/>
      <c r="DS44" s="388"/>
      <c r="DT44" s="388"/>
      <c r="DU44" s="388"/>
      <c r="DV44" s="388"/>
      <c r="DW44" s="388"/>
      <c r="DX44" s="388"/>
      <c r="DY44" s="388"/>
      <c r="DZ44" s="388"/>
      <c r="EA44" s="388"/>
      <c r="EB44" s="388"/>
      <c r="EC44" s="388"/>
      <c r="ED44" s="388"/>
      <c r="EE44" s="388"/>
      <c r="EF44" s="388"/>
      <c r="EG44" s="388"/>
      <c r="EH44" s="388"/>
      <c r="EI44" s="388"/>
      <c r="EJ44" s="388"/>
      <c r="EK44" s="388"/>
      <c r="EL44" s="388"/>
      <c r="EM44" s="388"/>
      <c r="EN44" s="388"/>
      <c r="EO44" s="388"/>
      <c r="EP44" s="388"/>
      <c r="EQ44" s="388"/>
      <c r="ER44" s="388"/>
      <c r="ES44" s="388"/>
      <c r="ET44" s="388"/>
      <c r="EU44" s="388"/>
      <c r="EV44" s="388"/>
      <c r="EW44" s="388"/>
      <c r="EX44" s="388"/>
      <c r="EY44" s="388"/>
      <c r="EZ44" s="388"/>
      <c r="FA44" s="388"/>
      <c r="FB44" s="388"/>
      <c r="FC44" s="388"/>
      <c r="FD44" s="388"/>
      <c r="FE44" s="388"/>
      <c r="FF44" s="388"/>
      <c r="FG44" s="388"/>
      <c r="FH44" s="388"/>
      <c r="FI44" s="388"/>
      <c r="FJ44" s="388"/>
      <c r="FK44" s="388"/>
      <c r="FL44" s="388"/>
      <c r="FM44" s="388"/>
      <c r="FN44" s="388"/>
      <c r="FO44" s="388"/>
      <c r="FP44" s="388"/>
      <c r="FQ44" s="388"/>
      <c r="FR44" s="388"/>
      <c r="FS44" s="388"/>
      <c r="FT44" s="388"/>
      <c r="FU44" s="388"/>
      <c r="FV44" s="388"/>
      <c r="FW44" s="388"/>
      <c r="FX44" s="388"/>
      <c r="FY44" s="388"/>
      <c r="FZ44" s="388"/>
      <c r="GA44" s="388"/>
      <c r="GB44" s="388"/>
      <c r="GC44" s="388"/>
      <c r="GD44" s="388"/>
      <c r="GE44" s="388"/>
      <c r="GF44" s="388"/>
      <c r="GG44" s="388"/>
      <c r="GH44" s="388"/>
      <c r="GI44" s="388"/>
      <c r="GJ44" s="388"/>
      <c r="GK44" s="388"/>
      <c r="GL44" s="388"/>
      <c r="GM44" s="388"/>
      <c r="GN44" s="388"/>
      <c r="GO44" s="388"/>
      <c r="GP44" s="388"/>
      <c r="GQ44" s="388"/>
      <c r="GR44" s="388"/>
      <c r="GS44" s="388"/>
      <c r="GT44" s="388"/>
      <c r="GU44" s="388"/>
      <c r="GV44" s="388"/>
      <c r="GW44" s="388"/>
      <c r="GX44" s="388"/>
      <c r="GY44" s="388"/>
      <c r="GZ44" s="388"/>
      <c r="HA44" s="388"/>
      <c r="HB44" s="388"/>
      <c r="HC44" s="388"/>
      <c r="HD44" s="388"/>
      <c r="HE44" s="388"/>
      <c r="HF44" s="388"/>
      <c r="HG44" s="388"/>
      <c r="HH44" s="388"/>
      <c r="HI44" s="388"/>
      <c r="HJ44" s="388"/>
      <c r="HK44" s="388"/>
      <c r="HL44" s="388"/>
      <c r="HM44" s="388"/>
      <c r="HN44" s="388"/>
      <c r="HO44" s="388"/>
      <c r="HP44" s="388"/>
      <c r="HQ44" s="388"/>
      <c r="HR44" s="388"/>
      <c r="HS44" s="388"/>
      <c r="HT44" s="388"/>
      <c r="HU44" s="388"/>
      <c r="HV44" s="388"/>
      <c r="HW44" s="388"/>
      <c r="HX44" s="388"/>
      <c r="HY44" s="388"/>
      <c r="HZ44" s="388"/>
      <c r="IA44" s="388"/>
      <c r="IB44" s="388"/>
      <c r="IC44" s="388"/>
      <c r="ID44" s="388"/>
      <c r="IE44" s="388"/>
      <c r="IF44" s="388"/>
      <c r="IG44" s="388"/>
      <c r="IH44" s="388"/>
      <c r="II44" s="388"/>
      <c r="IJ44" s="388"/>
      <c r="IK44" s="388"/>
      <c r="IL44" s="388"/>
      <c r="IM44" s="388"/>
      <c r="IN44" s="388"/>
      <c r="IO44" s="388"/>
      <c r="IP44" s="388"/>
      <c r="IQ44" s="388"/>
      <c r="IR44" s="388"/>
      <c r="IS44" s="388"/>
      <c r="IT44" s="388"/>
      <c r="IU44" s="388"/>
    </row>
    <row r="45" spans="1:255">
      <c r="A45" s="121"/>
      <c r="B45" s="406"/>
      <c r="C45" s="1"/>
      <c r="D45" s="1"/>
      <c r="E45" s="1"/>
      <c r="F45" s="403"/>
      <c r="G45" s="403"/>
      <c r="H45" s="22"/>
      <c r="I45" s="22"/>
      <c r="J45" s="397"/>
      <c r="K45" s="397"/>
      <c r="L45" s="397"/>
      <c r="M45" s="397"/>
      <c r="N45" s="405"/>
      <c r="O45" s="405"/>
      <c r="P45" s="19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8"/>
      <c r="AV45" s="388"/>
      <c r="AW45" s="388"/>
      <c r="AX45" s="388"/>
      <c r="AY45" s="388"/>
      <c r="AZ45" s="388"/>
      <c r="BA45" s="388"/>
      <c r="BB45" s="388"/>
      <c r="BC45" s="388"/>
      <c r="BD45" s="388"/>
      <c r="BE45" s="388"/>
      <c r="BF45" s="388"/>
      <c r="BG45" s="388"/>
      <c r="BH45" s="388"/>
      <c r="BI45" s="388"/>
      <c r="BJ45" s="388"/>
      <c r="BK45" s="388"/>
      <c r="BL45" s="388"/>
      <c r="BM45" s="388"/>
      <c r="BN45" s="388"/>
      <c r="BO45" s="388"/>
      <c r="BP45" s="388"/>
      <c r="BQ45" s="388"/>
      <c r="BR45" s="388"/>
      <c r="BS45" s="388"/>
      <c r="BT45" s="388"/>
      <c r="BU45" s="388"/>
      <c r="BV45" s="388"/>
      <c r="BW45" s="388"/>
      <c r="BX45" s="388"/>
      <c r="BY45" s="388"/>
      <c r="BZ45" s="388"/>
      <c r="CA45" s="388"/>
      <c r="CB45" s="388"/>
      <c r="CC45" s="388"/>
      <c r="CD45" s="388"/>
      <c r="CE45" s="388"/>
      <c r="CF45" s="388"/>
      <c r="CG45" s="388"/>
      <c r="CH45" s="388"/>
      <c r="CI45" s="388"/>
      <c r="CJ45" s="388"/>
      <c r="CK45" s="388"/>
      <c r="CL45" s="388"/>
      <c r="CM45" s="388"/>
      <c r="CN45" s="388"/>
      <c r="CO45" s="388"/>
      <c r="CP45" s="388"/>
      <c r="CQ45" s="388"/>
      <c r="CR45" s="388"/>
      <c r="CS45" s="388"/>
      <c r="CT45" s="388"/>
      <c r="CU45" s="388"/>
      <c r="CV45" s="388"/>
      <c r="CW45" s="388"/>
      <c r="CX45" s="388"/>
      <c r="CY45" s="388"/>
      <c r="CZ45" s="388"/>
      <c r="DA45" s="388"/>
      <c r="DB45" s="388"/>
      <c r="DC45" s="388"/>
      <c r="DD45" s="388"/>
      <c r="DE45" s="388"/>
      <c r="DF45" s="388"/>
      <c r="DG45" s="388"/>
      <c r="DH45" s="388"/>
      <c r="DI45" s="388"/>
      <c r="DJ45" s="388"/>
      <c r="DK45" s="388"/>
      <c r="DL45" s="388"/>
      <c r="DM45" s="388"/>
      <c r="DN45" s="388"/>
      <c r="DO45" s="388"/>
      <c r="DP45" s="388"/>
      <c r="DQ45" s="388"/>
      <c r="DR45" s="388"/>
      <c r="DS45" s="388"/>
      <c r="DT45" s="388"/>
      <c r="DU45" s="388"/>
      <c r="DV45" s="388"/>
      <c r="DW45" s="388"/>
      <c r="DX45" s="388"/>
      <c r="DY45" s="388"/>
      <c r="DZ45" s="388"/>
      <c r="EA45" s="388"/>
      <c r="EB45" s="388"/>
      <c r="EC45" s="388"/>
      <c r="ED45" s="388"/>
      <c r="EE45" s="388"/>
      <c r="EF45" s="388"/>
      <c r="EG45" s="388"/>
      <c r="EH45" s="388"/>
      <c r="EI45" s="388"/>
      <c r="EJ45" s="388"/>
      <c r="EK45" s="388"/>
      <c r="EL45" s="388"/>
      <c r="EM45" s="388"/>
      <c r="EN45" s="388"/>
      <c r="EO45" s="388"/>
      <c r="EP45" s="388"/>
      <c r="EQ45" s="388"/>
      <c r="ER45" s="388"/>
      <c r="ES45" s="388"/>
      <c r="ET45" s="388"/>
      <c r="EU45" s="388"/>
      <c r="EV45" s="388"/>
      <c r="EW45" s="388"/>
      <c r="EX45" s="388"/>
      <c r="EY45" s="388"/>
      <c r="EZ45" s="388"/>
      <c r="FA45" s="388"/>
      <c r="FB45" s="388"/>
      <c r="FC45" s="388"/>
      <c r="FD45" s="388"/>
      <c r="FE45" s="388"/>
      <c r="FF45" s="388"/>
      <c r="FG45" s="388"/>
      <c r="FH45" s="388"/>
      <c r="FI45" s="388"/>
      <c r="FJ45" s="388"/>
      <c r="FK45" s="388"/>
      <c r="FL45" s="388"/>
      <c r="FM45" s="388"/>
      <c r="FN45" s="388"/>
      <c r="FO45" s="388"/>
      <c r="FP45" s="388"/>
      <c r="FQ45" s="388"/>
      <c r="FR45" s="388"/>
      <c r="FS45" s="388"/>
      <c r="FT45" s="388"/>
      <c r="FU45" s="388"/>
      <c r="FV45" s="388"/>
      <c r="FW45" s="388"/>
      <c r="FX45" s="388"/>
      <c r="FY45" s="388"/>
      <c r="FZ45" s="388"/>
      <c r="GA45" s="388"/>
      <c r="GB45" s="388"/>
      <c r="GC45" s="388"/>
      <c r="GD45" s="388"/>
      <c r="GE45" s="388"/>
      <c r="GF45" s="388"/>
      <c r="GG45" s="388"/>
      <c r="GH45" s="388"/>
      <c r="GI45" s="388"/>
      <c r="GJ45" s="388"/>
      <c r="GK45" s="388"/>
      <c r="GL45" s="388"/>
      <c r="GM45" s="388"/>
      <c r="GN45" s="388"/>
      <c r="GO45" s="388"/>
      <c r="GP45" s="388"/>
      <c r="GQ45" s="388"/>
      <c r="GR45" s="388"/>
      <c r="GS45" s="388"/>
      <c r="GT45" s="388"/>
      <c r="GU45" s="388"/>
      <c r="GV45" s="388"/>
      <c r="GW45" s="388"/>
      <c r="GX45" s="388"/>
      <c r="GY45" s="388"/>
      <c r="GZ45" s="388"/>
      <c r="HA45" s="388"/>
      <c r="HB45" s="388"/>
      <c r="HC45" s="388"/>
      <c r="HD45" s="388"/>
      <c r="HE45" s="388"/>
      <c r="HF45" s="388"/>
      <c r="HG45" s="388"/>
      <c r="HH45" s="388"/>
      <c r="HI45" s="388"/>
      <c r="HJ45" s="388"/>
      <c r="HK45" s="388"/>
      <c r="HL45" s="388"/>
      <c r="HM45" s="388"/>
      <c r="HN45" s="388"/>
      <c r="HO45" s="388"/>
      <c r="HP45" s="388"/>
      <c r="HQ45" s="388"/>
      <c r="HR45" s="388"/>
      <c r="HS45" s="388"/>
      <c r="HT45" s="388"/>
      <c r="HU45" s="388"/>
      <c r="HV45" s="388"/>
      <c r="HW45" s="388"/>
      <c r="HX45" s="388"/>
      <c r="HY45" s="388"/>
      <c r="HZ45" s="388"/>
      <c r="IA45" s="388"/>
      <c r="IB45" s="388"/>
      <c r="IC45" s="388"/>
      <c r="ID45" s="388"/>
      <c r="IE45" s="388"/>
      <c r="IF45" s="388"/>
      <c r="IG45" s="388"/>
      <c r="IH45" s="388"/>
      <c r="II45" s="388"/>
      <c r="IJ45" s="388"/>
      <c r="IK45" s="388"/>
      <c r="IL45" s="388"/>
      <c r="IM45" s="388"/>
      <c r="IN45" s="388"/>
      <c r="IO45" s="388"/>
      <c r="IP45" s="388"/>
      <c r="IQ45" s="388"/>
      <c r="IR45" s="388"/>
      <c r="IS45" s="388"/>
      <c r="IT45" s="388"/>
      <c r="IU45" s="388"/>
    </row>
    <row r="46" spans="1:255">
      <c r="A46" s="121"/>
      <c r="B46" s="122"/>
      <c r="C46" s="22"/>
      <c r="D46" s="122"/>
      <c r="E46" s="122"/>
      <c r="F46" s="405"/>
      <c r="G46" s="405"/>
      <c r="H46" s="22"/>
      <c r="I46" s="22"/>
      <c r="J46" s="397"/>
      <c r="K46" s="397"/>
      <c r="L46" s="397"/>
      <c r="M46" s="397"/>
      <c r="N46" s="405"/>
      <c r="O46" s="405"/>
      <c r="P46" s="19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  <c r="AS46" s="388"/>
      <c r="AT46" s="388"/>
      <c r="AU46" s="388"/>
      <c r="AV46" s="388"/>
      <c r="AW46" s="388"/>
      <c r="AX46" s="388"/>
      <c r="AY46" s="388"/>
      <c r="AZ46" s="388"/>
      <c r="BA46" s="388"/>
      <c r="BB46" s="388"/>
      <c r="BC46" s="388"/>
      <c r="BD46" s="388"/>
      <c r="BE46" s="388"/>
      <c r="BF46" s="388"/>
      <c r="BG46" s="388"/>
      <c r="BH46" s="388"/>
      <c r="BI46" s="388"/>
      <c r="BJ46" s="388"/>
      <c r="BK46" s="388"/>
      <c r="BL46" s="388"/>
      <c r="BM46" s="388"/>
      <c r="BN46" s="388"/>
      <c r="BO46" s="388"/>
      <c r="BP46" s="388"/>
      <c r="BQ46" s="388"/>
      <c r="BR46" s="388"/>
      <c r="BS46" s="388"/>
      <c r="BT46" s="388"/>
      <c r="BU46" s="388"/>
      <c r="BV46" s="388"/>
      <c r="BW46" s="388"/>
      <c r="BX46" s="388"/>
      <c r="BY46" s="388"/>
      <c r="BZ46" s="388"/>
      <c r="CA46" s="388"/>
      <c r="CB46" s="388"/>
      <c r="CC46" s="388"/>
      <c r="CD46" s="388"/>
      <c r="CE46" s="388"/>
      <c r="CF46" s="388"/>
      <c r="CG46" s="388"/>
      <c r="CH46" s="388"/>
      <c r="CI46" s="388"/>
      <c r="CJ46" s="388"/>
      <c r="CK46" s="388"/>
      <c r="CL46" s="388"/>
      <c r="CM46" s="388"/>
      <c r="CN46" s="388"/>
      <c r="CO46" s="388"/>
      <c r="CP46" s="388"/>
      <c r="CQ46" s="388"/>
      <c r="CR46" s="388"/>
      <c r="CS46" s="388"/>
      <c r="CT46" s="388"/>
      <c r="CU46" s="388"/>
      <c r="CV46" s="388"/>
      <c r="CW46" s="388"/>
      <c r="CX46" s="388"/>
      <c r="CY46" s="388"/>
      <c r="CZ46" s="388"/>
      <c r="DA46" s="388"/>
      <c r="DB46" s="388"/>
      <c r="DC46" s="388"/>
      <c r="DD46" s="388"/>
      <c r="DE46" s="388"/>
      <c r="DF46" s="388"/>
      <c r="DG46" s="388"/>
      <c r="DH46" s="388"/>
      <c r="DI46" s="388"/>
      <c r="DJ46" s="388"/>
      <c r="DK46" s="388"/>
      <c r="DL46" s="388"/>
      <c r="DM46" s="388"/>
      <c r="DN46" s="388"/>
      <c r="DO46" s="388"/>
      <c r="DP46" s="388"/>
      <c r="DQ46" s="388"/>
      <c r="DR46" s="388"/>
      <c r="DS46" s="388"/>
      <c r="DT46" s="388"/>
      <c r="DU46" s="388"/>
      <c r="DV46" s="388"/>
      <c r="DW46" s="388"/>
      <c r="DX46" s="388"/>
      <c r="DY46" s="388"/>
      <c r="DZ46" s="388"/>
      <c r="EA46" s="388"/>
      <c r="EB46" s="388"/>
      <c r="EC46" s="388"/>
      <c r="ED46" s="388"/>
      <c r="EE46" s="388"/>
      <c r="EF46" s="388"/>
      <c r="EG46" s="388"/>
      <c r="EH46" s="388"/>
      <c r="EI46" s="388"/>
      <c r="EJ46" s="388"/>
      <c r="EK46" s="388"/>
      <c r="EL46" s="388"/>
      <c r="EM46" s="388"/>
      <c r="EN46" s="388"/>
      <c r="EO46" s="388"/>
      <c r="EP46" s="388"/>
      <c r="EQ46" s="388"/>
      <c r="ER46" s="388"/>
      <c r="ES46" s="388"/>
      <c r="ET46" s="388"/>
      <c r="EU46" s="388"/>
      <c r="EV46" s="388"/>
      <c r="EW46" s="388"/>
      <c r="EX46" s="388"/>
      <c r="EY46" s="388"/>
      <c r="EZ46" s="388"/>
      <c r="FA46" s="388"/>
      <c r="FB46" s="388"/>
      <c r="FC46" s="388"/>
      <c r="FD46" s="388"/>
      <c r="FE46" s="388"/>
      <c r="FF46" s="388"/>
      <c r="FG46" s="388"/>
      <c r="FH46" s="388"/>
      <c r="FI46" s="388"/>
      <c r="FJ46" s="388"/>
      <c r="FK46" s="388"/>
      <c r="FL46" s="388"/>
      <c r="FM46" s="388"/>
      <c r="FN46" s="388"/>
      <c r="FO46" s="388"/>
      <c r="FP46" s="388"/>
      <c r="FQ46" s="388"/>
      <c r="FR46" s="388"/>
      <c r="FS46" s="388"/>
      <c r="FT46" s="388"/>
      <c r="FU46" s="388"/>
      <c r="FV46" s="388"/>
      <c r="FW46" s="388"/>
      <c r="FX46" s="388"/>
      <c r="FY46" s="388"/>
      <c r="FZ46" s="388"/>
      <c r="GA46" s="388"/>
      <c r="GB46" s="388"/>
      <c r="GC46" s="388"/>
      <c r="GD46" s="388"/>
      <c r="GE46" s="388"/>
      <c r="GF46" s="388"/>
      <c r="GG46" s="388"/>
      <c r="GH46" s="388"/>
      <c r="GI46" s="388"/>
      <c r="GJ46" s="388"/>
      <c r="GK46" s="388"/>
      <c r="GL46" s="388"/>
      <c r="GM46" s="388"/>
      <c r="GN46" s="388"/>
      <c r="GO46" s="388"/>
      <c r="GP46" s="388"/>
      <c r="GQ46" s="388"/>
      <c r="GR46" s="388"/>
      <c r="GS46" s="388"/>
      <c r="GT46" s="388"/>
      <c r="GU46" s="388"/>
      <c r="GV46" s="388"/>
      <c r="GW46" s="388"/>
      <c r="GX46" s="388"/>
      <c r="GY46" s="388"/>
      <c r="GZ46" s="388"/>
      <c r="HA46" s="388"/>
      <c r="HB46" s="388"/>
      <c r="HC46" s="388"/>
      <c r="HD46" s="388"/>
      <c r="HE46" s="388"/>
      <c r="HF46" s="388"/>
      <c r="HG46" s="388"/>
      <c r="HH46" s="388"/>
      <c r="HI46" s="388"/>
      <c r="HJ46" s="388"/>
      <c r="HK46" s="388"/>
      <c r="HL46" s="388"/>
      <c r="HM46" s="388"/>
      <c r="HN46" s="388"/>
      <c r="HO46" s="388"/>
      <c r="HP46" s="388"/>
      <c r="HQ46" s="388"/>
      <c r="HR46" s="388"/>
      <c r="HS46" s="388"/>
      <c r="HT46" s="388"/>
      <c r="HU46" s="388"/>
      <c r="HV46" s="388"/>
      <c r="HW46" s="388"/>
      <c r="HX46" s="388"/>
      <c r="HY46" s="388"/>
      <c r="HZ46" s="388"/>
      <c r="IA46" s="388"/>
      <c r="IB46" s="388"/>
      <c r="IC46" s="388"/>
      <c r="ID46" s="388"/>
      <c r="IE46" s="388"/>
      <c r="IF46" s="388"/>
      <c r="IG46" s="388"/>
      <c r="IH46" s="388"/>
      <c r="II46" s="388"/>
      <c r="IJ46" s="388"/>
      <c r="IK46" s="388"/>
      <c r="IL46" s="388"/>
      <c r="IM46" s="388"/>
      <c r="IN46" s="388"/>
      <c r="IO46" s="388"/>
      <c r="IP46" s="388"/>
      <c r="IQ46" s="388"/>
      <c r="IR46" s="388"/>
      <c r="IS46" s="388"/>
      <c r="IT46" s="388"/>
      <c r="IU46" s="388"/>
    </row>
    <row r="47" spans="1:255">
      <c r="A47" s="407"/>
      <c r="B47" s="494" t="s">
        <v>205</v>
      </c>
      <c r="C47" s="494"/>
      <c r="D47" s="494"/>
      <c r="E47" s="494"/>
      <c r="F47" s="408">
        <f>F15-F28</f>
        <v>43209597.361000001</v>
      </c>
      <c r="G47" s="408">
        <f>G15-G28</f>
        <v>63807889.160999954</v>
      </c>
      <c r="H47" s="409"/>
      <c r="I47" s="497" t="s">
        <v>206</v>
      </c>
      <c r="J47" s="497"/>
      <c r="K47" s="497"/>
      <c r="L47" s="497"/>
      <c r="M47" s="497"/>
      <c r="N47" s="408">
        <f>F47+N25+N44</f>
        <v>3976091.300000228</v>
      </c>
      <c r="O47" s="408">
        <f>G47+O25+O44</f>
        <v>-859075.19000041485</v>
      </c>
      <c r="P47" s="410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11"/>
      <c r="AZ47" s="411"/>
      <c r="BA47" s="411"/>
      <c r="BB47" s="411"/>
      <c r="BC47" s="411"/>
      <c r="BD47" s="411"/>
      <c r="BE47" s="411"/>
      <c r="BF47" s="411"/>
      <c r="BG47" s="411"/>
      <c r="BH47" s="411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1"/>
      <c r="BU47" s="411"/>
      <c r="BV47" s="411"/>
      <c r="BW47" s="411"/>
      <c r="BX47" s="411"/>
      <c r="BY47" s="411"/>
      <c r="BZ47" s="411"/>
      <c r="CA47" s="411"/>
      <c r="CB47" s="411"/>
      <c r="CC47" s="411"/>
      <c r="CD47" s="411"/>
      <c r="CE47" s="411"/>
      <c r="CF47" s="411"/>
      <c r="CG47" s="411"/>
      <c r="CH47" s="411"/>
      <c r="CI47" s="411"/>
      <c r="CJ47" s="411"/>
      <c r="CK47" s="411"/>
      <c r="CL47" s="411"/>
      <c r="CM47" s="411"/>
      <c r="CN47" s="411"/>
      <c r="CO47" s="411"/>
      <c r="CP47" s="411"/>
      <c r="CQ47" s="411"/>
      <c r="CR47" s="411"/>
      <c r="CS47" s="411"/>
      <c r="CT47" s="411"/>
      <c r="CU47" s="411"/>
      <c r="CV47" s="411"/>
      <c r="CW47" s="411"/>
      <c r="CX47" s="411"/>
      <c r="CY47" s="411"/>
      <c r="CZ47" s="411"/>
      <c r="DA47" s="411"/>
      <c r="DB47" s="411"/>
      <c r="DC47" s="411"/>
      <c r="DD47" s="411"/>
      <c r="DE47" s="411"/>
      <c r="DF47" s="411"/>
      <c r="DG47" s="411"/>
      <c r="DH47" s="411"/>
      <c r="DI47" s="411"/>
      <c r="DJ47" s="411"/>
      <c r="DK47" s="411"/>
      <c r="DL47" s="411"/>
      <c r="DM47" s="411"/>
      <c r="DN47" s="411"/>
      <c r="DO47" s="411"/>
      <c r="DP47" s="411"/>
      <c r="DQ47" s="411"/>
      <c r="DR47" s="411"/>
      <c r="DS47" s="411"/>
      <c r="DT47" s="411"/>
      <c r="DU47" s="411"/>
      <c r="DV47" s="411"/>
      <c r="DW47" s="411"/>
      <c r="DX47" s="411"/>
      <c r="DY47" s="411"/>
      <c r="DZ47" s="411"/>
      <c r="EA47" s="411"/>
      <c r="EB47" s="411"/>
      <c r="EC47" s="411"/>
      <c r="ED47" s="411"/>
      <c r="EE47" s="411"/>
      <c r="EF47" s="411"/>
      <c r="EG47" s="411"/>
      <c r="EH47" s="411"/>
      <c r="EI47" s="411"/>
      <c r="EJ47" s="411"/>
      <c r="EK47" s="411"/>
      <c r="EL47" s="411"/>
      <c r="EM47" s="411"/>
      <c r="EN47" s="411"/>
      <c r="EO47" s="411"/>
      <c r="EP47" s="411"/>
      <c r="EQ47" s="411"/>
      <c r="ER47" s="411"/>
      <c r="ES47" s="411"/>
      <c r="ET47" s="411"/>
      <c r="EU47" s="411"/>
      <c r="EV47" s="411"/>
      <c r="EW47" s="411"/>
      <c r="EX47" s="411"/>
      <c r="EY47" s="411"/>
      <c r="EZ47" s="411"/>
      <c r="FA47" s="411"/>
      <c r="FB47" s="411"/>
      <c r="FC47" s="411"/>
      <c r="FD47" s="411"/>
      <c r="FE47" s="411"/>
      <c r="FF47" s="411"/>
      <c r="FG47" s="411"/>
      <c r="FH47" s="411"/>
      <c r="FI47" s="411"/>
      <c r="FJ47" s="411"/>
      <c r="FK47" s="411"/>
      <c r="FL47" s="411"/>
      <c r="FM47" s="411"/>
      <c r="FN47" s="411"/>
      <c r="FO47" s="411"/>
      <c r="FP47" s="411"/>
      <c r="FQ47" s="411"/>
      <c r="FR47" s="411"/>
      <c r="FS47" s="411"/>
      <c r="FT47" s="411"/>
      <c r="FU47" s="411"/>
      <c r="FV47" s="411"/>
      <c r="FW47" s="411"/>
      <c r="FX47" s="411"/>
      <c r="FY47" s="411"/>
      <c r="FZ47" s="411"/>
      <c r="GA47" s="411"/>
      <c r="GB47" s="411"/>
      <c r="GC47" s="411"/>
      <c r="GD47" s="411"/>
      <c r="GE47" s="411"/>
      <c r="GF47" s="411"/>
      <c r="GG47" s="411"/>
      <c r="GH47" s="411"/>
      <c r="GI47" s="411"/>
      <c r="GJ47" s="411"/>
      <c r="GK47" s="411"/>
      <c r="GL47" s="411"/>
      <c r="GM47" s="411"/>
      <c r="GN47" s="411"/>
      <c r="GO47" s="411"/>
      <c r="GP47" s="411"/>
      <c r="GQ47" s="411"/>
      <c r="GR47" s="411"/>
      <c r="GS47" s="411"/>
      <c r="GT47" s="411"/>
      <c r="GU47" s="411"/>
      <c r="GV47" s="411"/>
      <c r="GW47" s="411"/>
      <c r="GX47" s="411"/>
      <c r="GY47" s="411"/>
      <c r="GZ47" s="411"/>
      <c r="HA47" s="411"/>
      <c r="HB47" s="411"/>
      <c r="HC47" s="411"/>
      <c r="HD47" s="411"/>
      <c r="HE47" s="411"/>
      <c r="HF47" s="411"/>
      <c r="HG47" s="411"/>
      <c r="HH47" s="411"/>
      <c r="HI47" s="411"/>
      <c r="HJ47" s="411"/>
      <c r="HK47" s="411"/>
      <c r="HL47" s="411"/>
      <c r="HM47" s="411"/>
      <c r="HN47" s="411"/>
      <c r="HO47" s="411"/>
      <c r="HP47" s="411"/>
      <c r="HQ47" s="411"/>
      <c r="HR47" s="411"/>
      <c r="HS47" s="411"/>
      <c r="HT47" s="411"/>
      <c r="HU47" s="411"/>
      <c r="HV47" s="411"/>
      <c r="HW47" s="411"/>
      <c r="HX47" s="411"/>
      <c r="HY47" s="411"/>
      <c r="HZ47" s="411"/>
      <c r="IA47" s="411"/>
      <c r="IB47" s="411"/>
      <c r="IC47" s="411"/>
      <c r="ID47" s="411"/>
      <c r="IE47" s="411"/>
      <c r="IF47" s="411"/>
      <c r="IG47" s="411"/>
      <c r="IH47" s="411"/>
      <c r="II47" s="411"/>
      <c r="IJ47" s="411"/>
      <c r="IK47" s="411"/>
      <c r="IL47" s="411"/>
      <c r="IM47" s="411"/>
      <c r="IN47" s="411"/>
      <c r="IO47" s="411"/>
      <c r="IP47" s="411"/>
      <c r="IQ47" s="411"/>
      <c r="IR47" s="411"/>
      <c r="IS47" s="411"/>
      <c r="IT47" s="411"/>
      <c r="IU47" s="411"/>
    </row>
    <row r="48" spans="1:255">
      <c r="A48" s="407"/>
      <c r="B48" s="406"/>
      <c r="C48" s="406"/>
      <c r="D48" s="406"/>
      <c r="E48" s="406"/>
      <c r="F48" s="412"/>
      <c r="G48" s="412"/>
      <c r="H48" s="409"/>
      <c r="I48" s="413"/>
      <c r="J48" s="413"/>
      <c r="K48" s="413"/>
      <c r="L48" s="413"/>
      <c r="M48" s="414" t="str">
        <f>IF(ROUND((N50-N49),0)&lt;&gt;ROUND(N47,0),"El saldo de Incrementos Neto en el Efectivo y Equivalentes al Efectivo: NO concuerda con el Efectivo y Equivalente del Estado de Cambios en la Situación Financiera","")</f>
        <v/>
      </c>
      <c r="N48" s="414" t="str">
        <f>IF(ROUND((N50-N49),2)&lt;&gt;ROUND(N47,2),N50-N49-N47,"")</f>
        <v/>
      </c>
      <c r="O48" s="408"/>
      <c r="P48" s="410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1"/>
      <c r="AV48" s="411"/>
      <c r="AW48" s="411"/>
      <c r="AX48" s="411"/>
      <c r="AY48" s="411"/>
      <c r="AZ48" s="411"/>
      <c r="BA48" s="411"/>
      <c r="BB48" s="411"/>
      <c r="BC48" s="411"/>
      <c r="BD48" s="411"/>
      <c r="BE48" s="411"/>
      <c r="BF48" s="411"/>
      <c r="BG48" s="411"/>
      <c r="BH48" s="411"/>
      <c r="BI48" s="411"/>
      <c r="BJ48" s="411"/>
      <c r="BK48" s="411"/>
      <c r="BL48" s="411"/>
      <c r="BM48" s="411"/>
      <c r="BN48" s="411"/>
      <c r="BO48" s="411"/>
      <c r="BP48" s="411"/>
      <c r="BQ48" s="411"/>
      <c r="BR48" s="411"/>
      <c r="BS48" s="411"/>
      <c r="BT48" s="411"/>
      <c r="BU48" s="411"/>
      <c r="BV48" s="411"/>
      <c r="BW48" s="411"/>
      <c r="BX48" s="411"/>
      <c r="BY48" s="411"/>
      <c r="BZ48" s="411"/>
      <c r="CA48" s="411"/>
      <c r="CB48" s="411"/>
      <c r="CC48" s="411"/>
      <c r="CD48" s="411"/>
      <c r="CE48" s="411"/>
      <c r="CF48" s="411"/>
      <c r="CG48" s="411"/>
      <c r="CH48" s="411"/>
      <c r="CI48" s="411"/>
      <c r="CJ48" s="411"/>
      <c r="CK48" s="411"/>
      <c r="CL48" s="411"/>
      <c r="CM48" s="411"/>
      <c r="CN48" s="411"/>
      <c r="CO48" s="411"/>
      <c r="CP48" s="411"/>
      <c r="CQ48" s="411"/>
      <c r="CR48" s="411"/>
      <c r="CS48" s="411"/>
      <c r="CT48" s="411"/>
      <c r="CU48" s="411"/>
      <c r="CV48" s="411"/>
      <c r="CW48" s="411"/>
      <c r="CX48" s="411"/>
      <c r="CY48" s="411"/>
      <c r="CZ48" s="411"/>
      <c r="DA48" s="411"/>
      <c r="DB48" s="411"/>
      <c r="DC48" s="411"/>
      <c r="DD48" s="411"/>
      <c r="DE48" s="411"/>
      <c r="DF48" s="411"/>
      <c r="DG48" s="411"/>
      <c r="DH48" s="411"/>
      <c r="DI48" s="411"/>
      <c r="DJ48" s="411"/>
      <c r="DK48" s="411"/>
      <c r="DL48" s="411"/>
      <c r="DM48" s="411"/>
      <c r="DN48" s="411"/>
      <c r="DO48" s="411"/>
      <c r="DP48" s="411"/>
      <c r="DQ48" s="411"/>
      <c r="DR48" s="411"/>
      <c r="DS48" s="411"/>
      <c r="DT48" s="411"/>
      <c r="DU48" s="411"/>
      <c r="DV48" s="411"/>
      <c r="DW48" s="411"/>
      <c r="DX48" s="411"/>
      <c r="DY48" s="411"/>
      <c r="DZ48" s="411"/>
      <c r="EA48" s="411"/>
      <c r="EB48" s="411"/>
      <c r="EC48" s="411"/>
      <c r="ED48" s="411"/>
      <c r="EE48" s="411"/>
      <c r="EF48" s="411"/>
      <c r="EG48" s="411"/>
      <c r="EH48" s="411"/>
      <c r="EI48" s="411"/>
      <c r="EJ48" s="411"/>
      <c r="EK48" s="411"/>
      <c r="EL48" s="411"/>
      <c r="EM48" s="411"/>
      <c r="EN48" s="411"/>
      <c r="EO48" s="411"/>
      <c r="EP48" s="411"/>
      <c r="EQ48" s="411"/>
      <c r="ER48" s="411"/>
      <c r="ES48" s="411"/>
      <c r="ET48" s="411"/>
      <c r="EU48" s="411"/>
      <c r="EV48" s="411"/>
      <c r="EW48" s="411"/>
      <c r="EX48" s="411"/>
      <c r="EY48" s="411"/>
      <c r="EZ48" s="411"/>
      <c r="FA48" s="411"/>
      <c r="FB48" s="411"/>
      <c r="FC48" s="411"/>
      <c r="FD48" s="411"/>
      <c r="FE48" s="411"/>
      <c r="FF48" s="411"/>
      <c r="FG48" s="411"/>
      <c r="FH48" s="411"/>
      <c r="FI48" s="411"/>
      <c r="FJ48" s="411"/>
      <c r="FK48" s="411"/>
      <c r="FL48" s="411"/>
      <c r="FM48" s="411"/>
      <c r="FN48" s="411"/>
      <c r="FO48" s="411"/>
      <c r="FP48" s="411"/>
      <c r="FQ48" s="411"/>
      <c r="FR48" s="411"/>
      <c r="FS48" s="411"/>
      <c r="FT48" s="411"/>
      <c r="FU48" s="411"/>
      <c r="FV48" s="411"/>
      <c r="FW48" s="411"/>
      <c r="FX48" s="411"/>
      <c r="FY48" s="411"/>
      <c r="FZ48" s="411"/>
      <c r="GA48" s="411"/>
      <c r="GB48" s="411"/>
      <c r="GC48" s="411"/>
      <c r="GD48" s="411"/>
      <c r="GE48" s="411"/>
      <c r="GF48" s="411"/>
      <c r="GG48" s="411"/>
      <c r="GH48" s="411"/>
      <c r="GI48" s="411"/>
      <c r="GJ48" s="411"/>
      <c r="GK48" s="411"/>
      <c r="GL48" s="411"/>
      <c r="GM48" s="411"/>
      <c r="GN48" s="411"/>
      <c r="GO48" s="411"/>
      <c r="GP48" s="411"/>
      <c r="GQ48" s="411"/>
      <c r="GR48" s="411"/>
      <c r="GS48" s="411"/>
      <c r="GT48" s="411"/>
      <c r="GU48" s="411"/>
      <c r="GV48" s="411"/>
      <c r="GW48" s="411"/>
      <c r="GX48" s="411"/>
      <c r="GY48" s="411"/>
      <c r="GZ48" s="411"/>
      <c r="HA48" s="411"/>
      <c r="HB48" s="411"/>
      <c r="HC48" s="411"/>
      <c r="HD48" s="411"/>
      <c r="HE48" s="411"/>
      <c r="HF48" s="411"/>
      <c r="HG48" s="411"/>
      <c r="HH48" s="411"/>
      <c r="HI48" s="411"/>
      <c r="HJ48" s="411"/>
      <c r="HK48" s="411"/>
      <c r="HL48" s="411"/>
      <c r="HM48" s="411"/>
      <c r="HN48" s="411"/>
      <c r="HO48" s="411"/>
      <c r="HP48" s="411"/>
      <c r="HQ48" s="411"/>
      <c r="HR48" s="411"/>
      <c r="HS48" s="411"/>
      <c r="HT48" s="411"/>
      <c r="HU48" s="411"/>
      <c r="HV48" s="411"/>
      <c r="HW48" s="411"/>
      <c r="HX48" s="411"/>
      <c r="HY48" s="411"/>
      <c r="HZ48" s="411"/>
      <c r="IA48" s="411"/>
      <c r="IB48" s="411"/>
      <c r="IC48" s="411"/>
      <c r="ID48" s="411"/>
      <c r="IE48" s="411"/>
      <c r="IF48" s="411"/>
      <c r="IG48" s="411"/>
      <c r="IH48" s="411"/>
      <c r="II48" s="411"/>
      <c r="IJ48" s="411"/>
      <c r="IK48" s="411"/>
      <c r="IL48" s="411"/>
      <c r="IM48" s="411"/>
      <c r="IN48" s="411"/>
      <c r="IO48" s="411"/>
      <c r="IP48" s="411"/>
      <c r="IQ48" s="411"/>
      <c r="IR48" s="411"/>
      <c r="IS48" s="411"/>
      <c r="IT48" s="411"/>
      <c r="IU48" s="411"/>
    </row>
    <row r="49" spans="1:255">
      <c r="A49" s="407"/>
      <c r="B49" s="406"/>
      <c r="C49" s="406"/>
      <c r="D49" s="406"/>
      <c r="E49" s="406"/>
      <c r="F49" s="412"/>
      <c r="G49" s="412"/>
      <c r="H49" s="409"/>
      <c r="I49" s="497" t="s">
        <v>207</v>
      </c>
      <c r="J49" s="497"/>
      <c r="K49" s="497"/>
      <c r="L49" s="497"/>
      <c r="M49" s="497"/>
      <c r="N49" s="415">
        <v>1947945.26</v>
      </c>
      <c r="O49" s="415">
        <v>2807020.45</v>
      </c>
      <c r="P49" s="410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1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411"/>
      <c r="BR49" s="411"/>
      <c r="BS49" s="411"/>
      <c r="BT49" s="411"/>
      <c r="BU49" s="411"/>
      <c r="BV49" s="411"/>
      <c r="BW49" s="411"/>
      <c r="BX49" s="411"/>
      <c r="BY49" s="411"/>
      <c r="BZ49" s="411"/>
      <c r="CA49" s="411"/>
      <c r="CB49" s="411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411"/>
      <c r="CP49" s="411"/>
      <c r="CQ49" s="411"/>
      <c r="CR49" s="411"/>
      <c r="CS49" s="411"/>
      <c r="CT49" s="411"/>
      <c r="CU49" s="411"/>
      <c r="CV49" s="411"/>
      <c r="CW49" s="411"/>
      <c r="CX49" s="411"/>
      <c r="CY49" s="411"/>
      <c r="CZ49" s="411"/>
      <c r="DA49" s="411"/>
      <c r="DB49" s="411"/>
      <c r="DC49" s="411"/>
      <c r="DD49" s="411"/>
      <c r="DE49" s="411"/>
      <c r="DF49" s="411"/>
      <c r="DG49" s="411"/>
      <c r="DH49" s="411"/>
      <c r="DI49" s="411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1"/>
      <c r="DW49" s="411"/>
      <c r="DX49" s="411"/>
      <c r="DY49" s="411"/>
      <c r="DZ49" s="411"/>
      <c r="EA49" s="411"/>
      <c r="EB49" s="411"/>
      <c r="EC49" s="411"/>
      <c r="ED49" s="411"/>
      <c r="EE49" s="411"/>
      <c r="EF49" s="411"/>
      <c r="EG49" s="411"/>
      <c r="EH49" s="411"/>
      <c r="EI49" s="411"/>
      <c r="EJ49" s="411"/>
      <c r="EK49" s="411"/>
      <c r="EL49" s="411"/>
      <c r="EM49" s="411"/>
      <c r="EN49" s="411"/>
      <c r="EO49" s="411"/>
      <c r="EP49" s="411"/>
      <c r="EQ49" s="411"/>
      <c r="ER49" s="411"/>
      <c r="ES49" s="411"/>
      <c r="ET49" s="411"/>
      <c r="EU49" s="411"/>
      <c r="EV49" s="411"/>
      <c r="EW49" s="411"/>
      <c r="EX49" s="411"/>
      <c r="EY49" s="411"/>
      <c r="EZ49" s="411"/>
      <c r="FA49" s="411"/>
      <c r="FB49" s="411"/>
      <c r="FC49" s="411"/>
      <c r="FD49" s="411"/>
      <c r="FE49" s="411"/>
      <c r="FF49" s="411"/>
      <c r="FG49" s="411"/>
      <c r="FH49" s="411"/>
      <c r="FI49" s="411"/>
      <c r="FJ49" s="411"/>
      <c r="FK49" s="411"/>
      <c r="FL49" s="411"/>
      <c r="FM49" s="411"/>
      <c r="FN49" s="411"/>
      <c r="FO49" s="411"/>
      <c r="FP49" s="411"/>
      <c r="FQ49" s="411"/>
      <c r="FR49" s="411"/>
      <c r="FS49" s="411"/>
      <c r="FT49" s="411"/>
      <c r="FU49" s="411"/>
      <c r="FV49" s="411"/>
      <c r="FW49" s="411"/>
      <c r="FX49" s="411"/>
      <c r="FY49" s="411"/>
      <c r="FZ49" s="411"/>
      <c r="GA49" s="411"/>
      <c r="GB49" s="411"/>
      <c r="GC49" s="411"/>
      <c r="GD49" s="411"/>
      <c r="GE49" s="411"/>
      <c r="GF49" s="411"/>
      <c r="GG49" s="411"/>
      <c r="GH49" s="411"/>
      <c r="GI49" s="411"/>
      <c r="GJ49" s="411"/>
      <c r="GK49" s="411"/>
      <c r="GL49" s="411"/>
      <c r="GM49" s="411"/>
      <c r="GN49" s="411"/>
      <c r="GO49" s="411"/>
      <c r="GP49" s="411"/>
      <c r="GQ49" s="411"/>
      <c r="GR49" s="411"/>
      <c r="GS49" s="411"/>
      <c r="GT49" s="411"/>
      <c r="GU49" s="411"/>
      <c r="GV49" s="411"/>
      <c r="GW49" s="411"/>
      <c r="GX49" s="411"/>
      <c r="GY49" s="411"/>
      <c r="GZ49" s="411"/>
      <c r="HA49" s="411"/>
      <c r="HB49" s="411"/>
      <c r="HC49" s="411"/>
      <c r="HD49" s="411"/>
      <c r="HE49" s="411"/>
      <c r="HF49" s="411"/>
      <c r="HG49" s="411"/>
      <c r="HH49" s="411"/>
      <c r="HI49" s="411"/>
      <c r="HJ49" s="411"/>
      <c r="HK49" s="411"/>
      <c r="HL49" s="411"/>
      <c r="HM49" s="411"/>
      <c r="HN49" s="411"/>
      <c r="HO49" s="411"/>
      <c r="HP49" s="411"/>
      <c r="HQ49" s="411"/>
      <c r="HR49" s="411"/>
      <c r="HS49" s="411"/>
      <c r="HT49" s="411"/>
      <c r="HU49" s="411"/>
      <c r="HV49" s="411"/>
      <c r="HW49" s="411"/>
      <c r="HX49" s="411"/>
      <c r="HY49" s="411"/>
      <c r="HZ49" s="411"/>
      <c r="IA49" s="411"/>
      <c r="IB49" s="411"/>
      <c r="IC49" s="411"/>
      <c r="ID49" s="411"/>
      <c r="IE49" s="411"/>
      <c r="IF49" s="411"/>
      <c r="IG49" s="411"/>
      <c r="IH49" s="411"/>
      <c r="II49" s="411"/>
      <c r="IJ49" s="411"/>
      <c r="IK49" s="411"/>
      <c r="IL49" s="411"/>
      <c r="IM49" s="411"/>
      <c r="IN49" s="411"/>
      <c r="IO49" s="411"/>
      <c r="IP49" s="411"/>
      <c r="IQ49" s="411"/>
      <c r="IR49" s="411"/>
      <c r="IS49" s="411"/>
      <c r="IT49" s="411"/>
      <c r="IU49" s="411"/>
    </row>
    <row r="50" spans="1:255">
      <c r="A50" s="407"/>
      <c r="B50" s="406"/>
      <c r="C50" s="406"/>
      <c r="D50" s="406"/>
      <c r="E50" s="406"/>
      <c r="F50" s="412"/>
      <c r="G50" s="412"/>
      <c r="H50" s="409"/>
      <c r="I50" s="497" t="s">
        <v>460</v>
      </c>
      <c r="J50" s="497"/>
      <c r="K50" s="497"/>
      <c r="L50" s="497"/>
      <c r="M50" s="497"/>
      <c r="N50" s="416">
        <v>5924036.5599999996</v>
      </c>
      <c r="O50" s="416">
        <v>1947945.26</v>
      </c>
      <c r="P50" s="410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  <c r="AU50" s="411"/>
      <c r="AV50" s="411"/>
      <c r="AW50" s="411"/>
      <c r="AX50" s="411"/>
      <c r="AY50" s="411"/>
      <c r="AZ50" s="411"/>
      <c r="BA50" s="411"/>
      <c r="BB50" s="411"/>
      <c r="BC50" s="411"/>
      <c r="BD50" s="411"/>
      <c r="BE50" s="411"/>
      <c r="BF50" s="411"/>
      <c r="BG50" s="411"/>
      <c r="BH50" s="411"/>
      <c r="BI50" s="411"/>
      <c r="BJ50" s="411"/>
      <c r="BK50" s="411"/>
      <c r="BL50" s="411"/>
      <c r="BM50" s="411"/>
      <c r="BN50" s="411"/>
      <c r="BO50" s="411"/>
      <c r="BP50" s="411"/>
      <c r="BQ50" s="411"/>
      <c r="BR50" s="411"/>
      <c r="BS50" s="411"/>
      <c r="BT50" s="411"/>
      <c r="BU50" s="411"/>
      <c r="BV50" s="411"/>
      <c r="BW50" s="411"/>
      <c r="BX50" s="411"/>
      <c r="BY50" s="411"/>
      <c r="BZ50" s="411"/>
      <c r="CA50" s="411"/>
      <c r="CB50" s="411"/>
      <c r="CC50" s="411"/>
      <c r="CD50" s="411"/>
      <c r="CE50" s="411"/>
      <c r="CF50" s="411"/>
      <c r="CG50" s="411"/>
      <c r="CH50" s="411"/>
      <c r="CI50" s="411"/>
      <c r="CJ50" s="411"/>
      <c r="CK50" s="411"/>
      <c r="CL50" s="411"/>
      <c r="CM50" s="411"/>
      <c r="CN50" s="411"/>
      <c r="CO50" s="411"/>
      <c r="CP50" s="411"/>
      <c r="CQ50" s="411"/>
      <c r="CR50" s="411"/>
      <c r="CS50" s="411"/>
      <c r="CT50" s="411"/>
      <c r="CU50" s="411"/>
      <c r="CV50" s="411"/>
      <c r="CW50" s="411"/>
      <c r="CX50" s="411"/>
      <c r="CY50" s="411"/>
      <c r="CZ50" s="411"/>
      <c r="DA50" s="411"/>
      <c r="DB50" s="411"/>
      <c r="DC50" s="411"/>
      <c r="DD50" s="411"/>
      <c r="DE50" s="411"/>
      <c r="DF50" s="411"/>
      <c r="DG50" s="411"/>
      <c r="DH50" s="411"/>
      <c r="DI50" s="411"/>
      <c r="DJ50" s="411"/>
      <c r="DK50" s="411"/>
      <c r="DL50" s="411"/>
      <c r="DM50" s="411"/>
      <c r="DN50" s="411"/>
      <c r="DO50" s="411"/>
      <c r="DP50" s="411"/>
      <c r="DQ50" s="411"/>
      <c r="DR50" s="411"/>
      <c r="DS50" s="411"/>
      <c r="DT50" s="411"/>
      <c r="DU50" s="411"/>
      <c r="DV50" s="411"/>
      <c r="DW50" s="411"/>
      <c r="DX50" s="411"/>
      <c r="DY50" s="411"/>
      <c r="DZ50" s="411"/>
      <c r="EA50" s="411"/>
      <c r="EB50" s="411"/>
      <c r="EC50" s="411"/>
      <c r="ED50" s="411"/>
      <c r="EE50" s="411"/>
      <c r="EF50" s="411"/>
      <c r="EG50" s="411"/>
      <c r="EH50" s="411"/>
      <c r="EI50" s="411"/>
      <c r="EJ50" s="411"/>
      <c r="EK50" s="411"/>
      <c r="EL50" s="411"/>
      <c r="EM50" s="411"/>
      <c r="EN50" s="411"/>
      <c r="EO50" s="411"/>
      <c r="EP50" s="411"/>
      <c r="EQ50" s="411"/>
      <c r="ER50" s="411"/>
      <c r="ES50" s="411"/>
      <c r="ET50" s="411"/>
      <c r="EU50" s="411"/>
      <c r="EV50" s="411"/>
      <c r="EW50" s="411"/>
      <c r="EX50" s="411"/>
      <c r="EY50" s="411"/>
      <c r="EZ50" s="411"/>
      <c r="FA50" s="411"/>
      <c r="FB50" s="411"/>
      <c r="FC50" s="411"/>
      <c r="FD50" s="411"/>
      <c r="FE50" s="411"/>
      <c r="FF50" s="411"/>
      <c r="FG50" s="411"/>
      <c r="FH50" s="411"/>
      <c r="FI50" s="411"/>
      <c r="FJ50" s="411"/>
      <c r="FK50" s="411"/>
      <c r="FL50" s="411"/>
      <c r="FM50" s="411"/>
      <c r="FN50" s="411"/>
      <c r="FO50" s="411"/>
      <c r="FP50" s="411"/>
      <c r="FQ50" s="411"/>
      <c r="FR50" s="411"/>
      <c r="FS50" s="411"/>
      <c r="FT50" s="411"/>
      <c r="FU50" s="411"/>
      <c r="FV50" s="411"/>
      <c r="FW50" s="411"/>
      <c r="FX50" s="411"/>
      <c r="FY50" s="411"/>
      <c r="FZ50" s="411"/>
      <c r="GA50" s="411"/>
      <c r="GB50" s="411"/>
      <c r="GC50" s="411"/>
      <c r="GD50" s="411"/>
      <c r="GE50" s="411"/>
      <c r="GF50" s="411"/>
      <c r="GG50" s="411"/>
      <c r="GH50" s="411"/>
      <c r="GI50" s="411"/>
      <c r="GJ50" s="411"/>
      <c r="GK50" s="411"/>
      <c r="GL50" s="411"/>
      <c r="GM50" s="411"/>
      <c r="GN50" s="411"/>
      <c r="GO50" s="411"/>
      <c r="GP50" s="411"/>
      <c r="GQ50" s="411"/>
      <c r="GR50" s="411"/>
      <c r="GS50" s="411"/>
      <c r="GT50" s="411"/>
      <c r="GU50" s="411"/>
      <c r="GV50" s="411"/>
      <c r="GW50" s="411"/>
      <c r="GX50" s="411"/>
      <c r="GY50" s="411"/>
      <c r="GZ50" s="411"/>
      <c r="HA50" s="411"/>
      <c r="HB50" s="411"/>
      <c r="HC50" s="411"/>
      <c r="HD50" s="411"/>
      <c r="HE50" s="411"/>
      <c r="HF50" s="411"/>
      <c r="HG50" s="411"/>
      <c r="HH50" s="411"/>
      <c r="HI50" s="411"/>
      <c r="HJ50" s="411"/>
      <c r="HK50" s="411"/>
      <c r="HL50" s="411"/>
      <c r="HM50" s="411"/>
      <c r="HN50" s="411"/>
      <c r="HO50" s="411"/>
      <c r="HP50" s="411"/>
      <c r="HQ50" s="411"/>
      <c r="HR50" s="411"/>
      <c r="HS50" s="411"/>
      <c r="HT50" s="411"/>
      <c r="HU50" s="411"/>
      <c r="HV50" s="411"/>
      <c r="HW50" s="411"/>
      <c r="HX50" s="411"/>
      <c r="HY50" s="411"/>
      <c r="HZ50" s="411"/>
      <c r="IA50" s="411"/>
      <c r="IB50" s="411"/>
      <c r="IC50" s="411"/>
      <c r="ID50" s="411"/>
      <c r="IE50" s="411"/>
      <c r="IF50" s="411"/>
      <c r="IG50" s="411"/>
      <c r="IH50" s="411"/>
      <c r="II50" s="411"/>
      <c r="IJ50" s="411"/>
      <c r="IK50" s="411"/>
      <c r="IL50" s="411"/>
      <c r="IM50" s="411"/>
      <c r="IN50" s="411"/>
      <c r="IO50" s="411"/>
      <c r="IP50" s="411"/>
      <c r="IQ50" s="411"/>
      <c r="IR50" s="411"/>
      <c r="IS50" s="411"/>
      <c r="IT50" s="411"/>
      <c r="IU50" s="411"/>
    </row>
    <row r="51" spans="1:255">
      <c r="A51" s="407"/>
      <c r="B51" s="406"/>
      <c r="C51" s="406"/>
      <c r="D51" s="406"/>
      <c r="E51" s="406"/>
      <c r="F51" s="412"/>
      <c r="G51" s="412"/>
      <c r="H51" s="409"/>
      <c r="I51" s="413"/>
      <c r="J51" s="413"/>
      <c r="K51" s="413"/>
      <c r="L51" s="413"/>
      <c r="M51" s="413"/>
      <c r="N51" s="412"/>
      <c r="O51" s="412"/>
      <c r="P51" s="410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1"/>
      <c r="CL51" s="411"/>
      <c r="CM51" s="411"/>
      <c r="CN51" s="411"/>
      <c r="CO51" s="411"/>
      <c r="CP51" s="411"/>
      <c r="CQ51" s="411"/>
      <c r="CR51" s="411"/>
      <c r="CS51" s="411"/>
      <c r="CT51" s="411"/>
      <c r="CU51" s="411"/>
      <c r="CV51" s="411"/>
      <c r="CW51" s="411"/>
      <c r="CX51" s="411"/>
      <c r="CY51" s="411"/>
      <c r="CZ51" s="411"/>
      <c r="DA51" s="411"/>
      <c r="DB51" s="411"/>
      <c r="DC51" s="411"/>
      <c r="DD51" s="411"/>
      <c r="DE51" s="411"/>
      <c r="DF51" s="411"/>
      <c r="DG51" s="411"/>
      <c r="DH51" s="411"/>
      <c r="DI51" s="411"/>
      <c r="DJ51" s="411"/>
      <c r="DK51" s="411"/>
      <c r="DL51" s="411"/>
      <c r="DM51" s="411"/>
      <c r="DN51" s="411"/>
      <c r="DO51" s="411"/>
      <c r="DP51" s="411"/>
      <c r="DQ51" s="411"/>
      <c r="DR51" s="411"/>
      <c r="DS51" s="411"/>
      <c r="DT51" s="411"/>
      <c r="DU51" s="411"/>
      <c r="DV51" s="411"/>
      <c r="DW51" s="411"/>
      <c r="DX51" s="411"/>
      <c r="DY51" s="411"/>
      <c r="DZ51" s="411"/>
      <c r="EA51" s="411"/>
      <c r="EB51" s="411"/>
      <c r="EC51" s="411"/>
      <c r="ED51" s="411"/>
      <c r="EE51" s="411"/>
      <c r="EF51" s="411"/>
      <c r="EG51" s="411"/>
      <c r="EH51" s="411"/>
      <c r="EI51" s="411"/>
      <c r="EJ51" s="411"/>
      <c r="EK51" s="411"/>
      <c r="EL51" s="411"/>
      <c r="EM51" s="411"/>
      <c r="EN51" s="411"/>
      <c r="EO51" s="411"/>
      <c r="EP51" s="411"/>
      <c r="EQ51" s="411"/>
      <c r="ER51" s="411"/>
      <c r="ES51" s="411"/>
      <c r="ET51" s="411"/>
      <c r="EU51" s="411"/>
      <c r="EV51" s="411"/>
      <c r="EW51" s="411"/>
      <c r="EX51" s="411"/>
      <c r="EY51" s="411"/>
      <c r="EZ51" s="411"/>
      <c r="FA51" s="411"/>
      <c r="FB51" s="411"/>
      <c r="FC51" s="411"/>
      <c r="FD51" s="411"/>
      <c r="FE51" s="411"/>
      <c r="FF51" s="411"/>
      <c r="FG51" s="411"/>
      <c r="FH51" s="411"/>
      <c r="FI51" s="411"/>
      <c r="FJ51" s="411"/>
      <c r="FK51" s="411"/>
      <c r="FL51" s="411"/>
      <c r="FM51" s="411"/>
      <c r="FN51" s="411"/>
      <c r="FO51" s="411"/>
      <c r="FP51" s="411"/>
      <c r="FQ51" s="411"/>
      <c r="FR51" s="411"/>
      <c r="FS51" s="411"/>
      <c r="FT51" s="411"/>
      <c r="FU51" s="411"/>
      <c r="FV51" s="411"/>
      <c r="FW51" s="411"/>
      <c r="FX51" s="411"/>
      <c r="FY51" s="411"/>
      <c r="FZ51" s="411"/>
      <c r="GA51" s="411"/>
      <c r="GB51" s="411"/>
      <c r="GC51" s="411"/>
      <c r="GD51" s="411"/>
      <c r="GE51" s="411"/>
      <c r="GF51" s="411"/>
      <c r="GG51" s="411"/>
      <c r="GH51" s="411"/>
      <c r="GI51" s="411"/>
      <c r="GJ51" s="411"/>
      <c r="GK51" s="411"/>
      <c r="GL51" s="411"/>
      <c r="GM51" s="411"/>
      <c r="GN51" s="411"/>
      <c r="GO51" s="411"/>
      <c r="GP51" s="411"/>
      <c r="GQ51" s="411"/>
      <c r="GR51" s="411"/>
      <c r="GS51" s="411"/>
      <c r="GT51" s="411"/>
      <c r="GU51" s="411"/>
      <c r="GV51" s="411"/>
      <c r="GW51" s="411"/>
      <c r="GX51" s="411"/>
      <c r="GY51" s="411"/>
      <c r="GZ51" s="411"/>
      <c r="HA51" s="411"/>
      <c r="HB51" s="411"/>
      <c r="HC51" s="411"/>
      <c r="HD51" s="411"/>
      <c r="HE51" s="411"/>
      <c r="HF51" s="411"/>
      <c r="HG51" s="411"/>
      <c r="HH51" s="411"/>
      <c r="HI51" s="411"/>
      <c r="HJ51" s="411"/>
      <c r="HK51" s="411"/>
      <c r="HL51" s="411"/>
      <c r="HM51" s="411"/>
      <c r="HN51" s="411"/>
      <c r="HO51" s="411"/>
      <c r="HP51" s="411"/>
      <c r="HQ51" s="411"/>
      <c r="HR51" s="411"/>
      <c r="HS51" s="411"/>
      <c r="HT51" s="411"/>
      <c r="HU51" s="411"/>
      <c r="HV51" s="411"/>
      <c r="HW51" s="411"/>
      <c r="HX51" s="411"/>
      <c r="HY51" s="411"/>
      <c r="HZ51" s="411"/>
      <c r="IA51" s="411"/>
      <c r="IB51" s="411"/>
      <c r="IC51" s="411"/>
      <c r="ID51" s="411"/>
      <c r="IE51" s="411"/>
      <c r="IF51" s="411"/>
      <c r="IG51" s="411"/>
      <c r="IH51" s="411"/>
      <c r="II51" s="411"/>
      <c r="IJ51" s="411"/>
      <c r="IK51" s="411"/>
      <c r="IL51" s="411"/>
      <c r="IM51" s="411"/>
      <c r="IN51" s="411"/>
      <c r="IO51" s="411"/>
      <c r="IP51" s="411"/>
      <c r="IQ51" s="411"/>
      <c r="IR51" s="411"/>
      <c r="IS51" s="411"/>
      <c r="IT51" s="411"/>
      <c r="IU51" s="411"/>
    </row>
    <row r="52" spans="1:255">
      <c r="A52" s="417"/>
      <c r="B52" s="418"/>
      <c r="C52" s="418"/>
      <c r="D52" s="418"/>
      <c r="E52" s="418"/>
      <c r="F52" s="419"/>
      <c r="G52" s="419"/>
      <c r="H52" s="131"/>
      <c r="I52" s="41"/>
      <c r="J52" s="41"/>
      <c r="K52" s="41"/>
      <c r="L52" s="41"/>
      <c r="M52" s="41"/>
      <c r="N52" s="41"/>
      <c r="O52" s="41"/>
      <c r="P52" s="44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8"/>
      <c r="BB52" s="388"/>
      <c r="BC52" s="388"/>
      <c r="BD52" s="388"/>
      <c r="BE52" s="388"/>
      <c r="BF52" s="388"/>
      <c r="BG52" s="388"/>
      <c r="BH52" s="388"/>
      <c r="BI52" s="388"/>
      <c r="BJ52" s="388"/>
      <c r="BK52" s="388"/>
      <c r="BL52" s="388"/>
      <c r="BM52" s="388"/>
      <c r="BN52" s="388"/>
      <c r="BO52" s="388"/>
      <c r="BP52" s="388"/>
      <c r="BQ52" s="388"/>
      <c r="BR52" s="388"/>
      <c r="BS52" s="388"/>
      <c r="BT52" s="388"/>
      <c r="BU52" s="388"/>
      <c r="BV52" s="388"/>
      <c r="BW52" s="388"/>
      <c r="BX52" s="388"/>
      <c r="BY52" s="388"/>
      <c r="BZ52" s="388"/>
      <c r="CA52" s="388"/>
      <c r="CB52" s="388"/>
      <c r="CC52" s="388"/>
      <c r="CD52" s="388"/>
      <c r="CE52" s="388"/>
      <c r="CF52" s="388"/>
      <c r="CG52" s="388"/>
      <c r="CH52" s="388"/>
      <c r="CI52" s="388"/>
      <c r="CJ52" s="388"/>
      <c r="CK52" s="388"/>
      <c r="CL52" s="388"/>
      <c r="CM52" s="388"/>
      <c r="CN52" s="388"/>
      <c r="CO52" s="388"/>
      <c r="CP52" s="388"/>
      <c r="CQ52" s="388"/>
      <c r="CR52" s="388"/>
      <c r="CS52" s="388"/>
      <c r="CT52" s="388"/>
      <c r="CU52" s="388"/>
      <c r="CV52" s="388"/>
      <c r="CW52" s="388"/>
      <c r="CX52" s="388"/>
      <c r="CY52" s="388"/>
      <c r="CZ52" s="388"/>
      <c r="DA52" s="388"/>
      <c r="DB52" s="388"/>
      <c r="DC52" s="388"/>
      <c r="DD52" s="388"/>
      <c r="DE52" s="388"/>
      <c r="DF52" s="388"/>
      <c r="DG52" s="388"/>
      <c r="DH52" s="388"/>
      <c r="DI52" s="388"/>
      <c r="DJ52" s="388"/>
      <c r="DK52" s="388"/>
      <c r="DL52" s="388"/>
      <c r="DM52" s="388"/>
      <c r="DN52" s="388"/>
      <c r="DO52" s="388"/>
      <c r="DP52" s="388"/>
      <c r="DQ52" s="388"/>
      <c r="DR52" s="388"/>
      <c r="DS52" s="388"/>
      <c r="DT52" s="388"/>
      <c r="DU52" s="388"/>
      <c r="DV52" s="388"/>
      <c r="DW52" s="388"/>
      <c r="DX52" s="388"/>
      <c r="DY52" s="388"/>
      <c r="DZ52" s="388"/>
      <c r="EA52" s="388"/>
      <c r="EB52" s="388"/>
      <c r="EC52" s="388"/>
      <c r="ED52" s="388"/>
      <c r="EE52" s="388"/>
      <c r="EF52" s="388"/>
      <c r="EG52" s="388"/>
      <c r="EH52" s="388"/>
      <c r="EI52" s="388"/>
      <c r="EJ52" s="388"/>
      <c r="EK52" s="388"/>
      <c r="EL52" s="388"/>
      <c r="EM52" s="388"/>
      <c r="EN52" s="388"/>
      <c r="EO52" s="388"/>
      <c r="EP52" s="388"/>
      <c r="EQ52" s="388"/>
      <c r="ER52" s="388"/>
      <c r="ES52" s="388"/>
      <c r="ET52" s="388"/>
      <c r="EU52" s="388"/>
      <c r="EV52" s="388"/>
      <c r="EW52" s="388"/>
      <c r="EX52" s="388"/>
      <c r="EY52" s="388"/>
      <c r="EZ52" s="388"/>
      <c r="FA52" s="388"/>
      <c r="FB52" s="388"/>
      <c r="FC52" s="388"/>
      <c r="FD52" s="388"/>
      <c r="FE52" s="388"/>
      <c r="FF52" s="388"/>
      <c r="FG52" s="388"/>
      <c r="FH52" s="388"/>
      <c r="FI52" s="388"/>
      <c r="FJ52" s="388"/>
      <c r="FK52" s="388"/>
      <c r="FL52" s="388"/>
      <c r="FM52" s="388"/>
      <c r="FN52" s="388"/>
      <c r="FO52" s="388"/>
      <c r="FP52" s="388"/>
      <c r="FQ52" s="388"/>
      <c r="FR52" s="388"/>
      <c r="FS52" s="388"/>
      <c r="FT52" s="388"/>
      <c r="FU52" s="388"/>
      <c r="FV52" s="388"/>
      <c r="FW52" s="388"/>
      <c r="FX52" s="388"/>
      <c r="FY52" s="388"/>
      <c r="FZ52" s="388"/>
      <c r="GA52" s="388"/>
      <c r="GB52" s="388"/>
      <c r="GC52" s="388"/>
      <c r="GD52" s="388"/>
      <c r="GE52" s="388"/>
      <c r="GF52" s="388"/>
      <c r="GG52" s="388"/>
      <c r="GH52" s="388"/>
      <c r="GI52" s="388"/>
      <c r="GJ52" s="388"/>
      <c r="GK52" s="388"/>
      <c r="GL52" s="388"/>
      <c r="GM52" s="388"/>
      <c r="GN52" s="388"/>
      <c r="GO52" s="388"/>
      <c r="GP52" s="388"/>
      <c r="GQ52" s="388"/>
      <c r="GR52" s="388"/>
      <c r="GS52" s="388"/>
      <c r="GT52" s="388"/>
      <c r="GU52" s="388"/>
      <c r="GV52" s="388"/>
      <c r="GW52" s="388"/>
      <c r="GX52" s="388"/>
      <c r="GY52" s="388"/>
      <c r="GZ52" s="388"/>
      <c r="HA52" s="388"/>
      <c r="HB52" s="388"/>
      <c r="HC52" s="388"/>
      <c r="HD52" s="388"/>
      <c r="HE52" s="388"/>
      <c r="HF52" s="388"/>
      <c r="HG52" s="388"/>
      <c r="HH52" s="388"/>
      <c r="HI52" s="388"/>
      <c r="HJ52" s="388"/>
      <c r="HK52" s="388"/>
      <c r="HL52" s="388"/>
      <c r="HM52" s="388"/>
      <c r="HN52" s="388"/>
      <c r="HO52" s="388"/>
      <c r="HP52" s="388"/>
      <c r="HQ52" s="388"/>
      <c r="HR52" s="388"/>
      <c r="HS52" s="388"/>
      <c r="HT52" s="388"/>
      <c r="HU52" s="388"/>
      <c r="HV52" s="388"/>
      <c r="HW52" s="388"/>
      <c r="HX52" s="388"/>
      <c r="HY52" s="388"/>
      <c r="HZ52" s="388"/>
      <c r="IA52" s="388"/>
      <c r="IB52" s="388"/>
      <c r="IC52" s="388"/>
      <c r="ID52" s="388"/>
      <c r="IE52" s="388"/>
      <c r="IF52" s="388"/>
      <c r="IG52" s="388"/>
      <c r="IH52" s="388"/>
      <c r="II52" s="388"/>
      <c r="IJ52" s="388"/>
      <c r="IK52" s="388"/>
      <c r="IL52" s="388"/>
      <c r="IM52" s="388"/>
      <c r="IN52" s="388"/>
      <c r="IO52" s="388"/>
      <c r="IP52" s="388"/>
      <c r="IQ52" s="388"/>
      <c r="IR52" s="388"/>
      <c r="IS52" s="388"/>
      <c r="IT52" s="388"/>
      <c r="IU52" s="388"/>
    </row>
    <row r="53" spans="1:255">
      <c r="A53" s="8"/>
      <c r="B53" s="8"/>
      <c r="C53" s="8"/>
      <c r="D53" s="8"/>
      <c r="E53" s="8"/>
      <c r="F53" s="22"/>
      <c r="G53" s="22"/>
      <c r="H53" s="22"/>
      <c r="I53" s="22"/>
      <c r="J53" s="397"/>
      <c r="K53" s="397"/>
      <c r="L53" s="397"/>
      <c r="M53" s="397"/>
      <c r="N53" s="399"/>
      <c r="O53" s="399"/>
      <c r="P53" s="1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  <c r="BL53" s="388"/>
      <c r="BM53" s="388"/>
      <c r="BN53" s="388"/>
      <c r="BO53" s="388"/>
      <c r="BP53" s="388"/>
      <c r="BQ53" s="388"/>
      <c r="BR53" s="388"/>
      <c r="BS53" s="388"/>
      <c r="BT53" s="388"/>
      <c r="BU53" s="388"/>
      <c r="BV53" s="388"/>
      <c r="BW53" s="388"/>
      <c r="BX53" s="388"/>
      <c r="BY53" s="388"/>
      <c r="BZ53" s="388"/>
      <c r="CA53" s="388"/>
      <c r="CB53" s="388"/>
      <c r="CC53" s="388"/>
      <c r="CD53" s="388"/>
      <c r="CE53" s="388"/>
      <c r="CF53" s="388"/>
      <c r="CG53" s="388"/>
      <c r="CH53" s="388"/>
      <c r="CI53" s="388"/>
      <c r="CJ53" s="388"/>
      <c r="CK53" s="388"/>
      <c r="CL53" s="388"/>
      <c r="CM53" s="388"/>
      <c r="CN53" s="388"/>
      <c r="CO53" s="388"/>
      <c r="CP53" s="388"/>
      <c r="CQ53" s="388"/>
      <c r="CR53" s="388"/>
      <c r="CS53" s="388"/>
      <c r="CT53" s="388"/>
      <c r="CU53" s="388"/>
      <c r="CV53" s="388"/>
      <c r="CW53" s="388"/>
      <c r="CX53" s="388"/>
      <c r="CY53" s="388"/>
      <c r="CZ53" s="388"/>
      <c r="DA53" s="388"/>
      <c r="DB53" s="388"/>
      <c r="DC53" s="388"/>
      <c r="DD53" s="388"/>
      <c r="DE53" s="388"/>
      <c r="DF53" s="388"/>
      <c r="DG53" s="388"/>
      <c r="DH53" s="388"/>
      <c r="DI53" s="388"/>
      <c r="DJ53" s="388"/>
      <c r="DK53" s="388"/>
      <c r="DL53" s="388"/>
      <c r="DM53" s="388"/>
      <c r="DN53" s="388"/>
      <c r="DO53" s="388"/>
      <c r="DP53" s="388"/>
      <c r="DQ53" s="388"/>
      <c r="DR53" s="388"/>
      <c r="DS53" s="388"/>
      <c r="DT53" s="388"/>
      <c r="DU53" s="388"/>
      <c r="DV53" s="388"/>
      <c r="DW53" s="388"/>
      <c r="DX53" s="388"/>
      <c r="DY53" s="388"/>
      <c r="DZ53" s="388"/>
      <c r="EA53" s="388"/>
      <c r="EB53" s="388"/>
      <c r="EC53" s="388"/>
      <c r="ED53" s="388"/>
      <c r="EE53" s="388"/>
      <c r="EF53" s="388"/>
      <c r="EG53" s="388"/>
      <c r="EH53" s="388"/>
      <c r="EI53" s="388"/>
      <c r="EJ53" s="388"/>
      <c r="EK53" s="388"/>
      <c r="EL53" s="388"/>
      <c r="EM53" s="388"/>
      <c r="EN53" s="388"/>
      <c r="EO53" s="388"/>
      <c r="EP53" s="388"/>
      <c r="EQ53" s="388"/>
      <c r="ER53" s="388"/>
      <c r="ES53" s="388"/>
      <c r="ET53" s="388"/>
      <c r="EU53" s="388"/>
      <c r="EV53" s="388"/>
      <c r="EW53" s="388"/>
      <c r="EX53" s="388"/>
      <c r="EY53" s="388"/>
      <c r="EZ53" s="388"/>
      <c r="FA53" s="388"/>
      <c r="FB53" s="388"/>
      <c r="FC53" s="388"/>
      <c r="FD53" s="388"/>
      <c r="FE53" s="388"/>
      <c r="FF53" s="388"/>
      <c r="FG53" s="388"/>
      <c r="FH53" s="388"/>
      <c r="FI53" s="388"/>
      <c r="FJ53" s="388"/>
      <c r="FK53" s="388"/>
      <c r="FL53" s="388"/>
      <c r="FM53" s="388"/>
      <c r="FN53" s="388"/>
      <c r="FO53" s="388"/>
      <c r="FP53" s="388"/>
      <c r="FQ53" s="388"/>
      <c r="FR53" s="388"/>
      <c r="FS53" s="388"/>
      <c r="FT53" s="388"/>
      <c r="FU53" s="388"/>
      <c r="FV53" s="388"/>
      <c r="FW53" s="388"/>
      <c r="FX53" s="388"/>
      <c r="FY53" s="388"/>
      <c r="FZ53" s="388"/>
      <c r="GA53" s="388"/>
      <c r="GB53" s="388"/>
      <c r="GC53" s="388"/>
      <c r="GD53" s="388"/>
      <c r="GE53" s="388"/>
      <c r="GF53" s="388"/>
      <c r="GG53" s="388"/>
      <c r="GH53" s="388"/>
      <c r="GI53" s="388"/>
      <c r="GJ53" s="388"/>
      <c r="GK53" s="388"/>
      <c r="GL53" s="388"/>
      <c r="GM53" s="388"/>
      <c r="GN53" s="388"/>
      <c r="GO53" s="388"/>
      <c r="GP53" s="388"/>
      <c r="GQ53" s="388"/>
      <c r="GR53" s="388"/>
      <c r="GS53" s="388"/>
      <c r="GT53" s="388"/>
      <c r="GU53" s="388"/>
      <c r="GV53" s="388"/>
      <c r="GW53" s="388"/>
      <c r="GX53" s="388"/>
      <c r="GY53" s="388"/>
      <c r="GZ53" s="388"/>
      <c r="HA53" s="388"/>
      <c r="HB53" s="388"/>
      <c r="HC53" s="388"/>
      <c r="HD53" s="388"/>
      <c r="HE53" s="388"/>
      <c r="HF53" s="388"/>
      <c r="HG53" s="388"/>
      <c r="HH53" s="388"/>
      <c r="HI53" s="388"/>
      <c r="HJ53" s="388"/>
      <c r="HK53" s="388"/>
      <c r="HL53" s="388"/>
      <c r="HM53" s="388"/>
      <c r="HN53" s="388"/>
      <c r="HO53" s="388"/>
      <c r="HP53" s="388"/>
      <c r="HQ53" s="388"/>
      <c r="HR53" s="388"/>
      <c r="HS53" s="388"/>
      <c r="HT53" s="388"/>
      <c r="HU53" s="388"/>
      <c r="HV53" s="388"/>
      <c r="HW53" s="388"/>
      <c r="HX53" s="388"/>
      <c r="HY53" s="388"/>
      <c r="HZ53" s="388"/>
      <c r="IA53" s="388"/>
      <c r="IB53" s="388"/>
      <c r="IC53" s="388"/>
      <c r="ID53" s="388"/>
      <c r="IE53" s="388"/>
      <c r="IF53" s="388"/>
      <c r="IG53" s="388"/>
      <c r="IH53" s="388"/>
      <c r="II53" s="388"/>
      <c r="IJ53" s="388"/>
      <c r="IK53" s="388"/>
      <c r="IL53" s="388"/>
      <c r="IM53" s="388"/>
      <c r="IN53" s="388"/>
      <c r="IO53" s="388"/>
      <c r="IP53" s="388"/>
      <c r="IQ53" s="388"/>
      <c r="IR53" s="388"/>
      <c r="IS53" s="388"/>
      <c r="IT53" s="388"/>
      <c r="IU53" s="388"/>
    </row>
    <row r="54" spans="1:255">
      <c r="A54" s="8"/>
      <c r="B54" s="8"/>
      <c r="C54" s="8"/>
      <c r="D54" s="8"/>
      <c r="E54" s="8"/>
      <c r="F54" s="22"/>
      <c r="G54" s="22"/>
      <c r="H54" s="22"/>
      <c r="I54" s="1"/>
      <c r="J54" s="1"/>
      <c r="K54" s="1"/>
      <c r="L54" s="1"/>
      <c r="M54" s="1"/>
      <c r="N54" s="1"/>
      <c r="O54" s="1"/>
      <c r="P54" s="1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8"/>
      <c r="AV54" s="388"/>
      <c r="AW54" s="388"/>
      <c r="AX54" s="388"/>
      <c r="AY54" s="388"/>
      <c r="AZ54" s="388"/>
      <c r="BA54" s="388"/>
      <c r="BB54" s="388"/>
      <c r="BC54" s="388"/>
      <c r="BD54" s="388"/>
      <c r="BE54" s="388"/>
      <c r="BF54" s="388"/>
      <c r="BG54" s="388"/>
      <c r="BH54" s="388"/>
      <c r="BI54" s="388"/>
      <c r="BJ54" s="388"/>
      <c r="BK54" s="388"/>
      <c r="BL54" s="388"/>
      <c r="BM54" s="388"/>
      <c r="BN54" s="388"/>
      <c r="BO54" s="388"/>
      <c r="BP54" s="388"/>
      <c r="BQ54" s="388"/>
      <c r="BR54" s="388"/>
      <c r="BS54" s="388"/>
      <c r="BT54" s="388"/>
      <c r="BU54" s="388"/>
      <c r="BV54" s="388"/>
      <c r="BW54" s="388"/>
      <c r="BX54" s="388"/>
      <c r="BY54" s="388"/>
      <c r="BZ54" s="388"/>
      <c r="CA54" s="388"/>
      <c r="CB54" s="388"/>
      <c r="CC54" s="388"/>
      <c r="CD54" s="388"/>
      <c r="CE54" s="388"/>
      <c r="CF54" s="388"/>
      <c r="CG54" s="388"/>
      <c r="CH54" s="388"/>
      <c r="CI54" s="388"/>
      <c r="CJ54" s="388"/>
      <c r="CK54" s="388"/>
      <c r="CL54" s="388"/>
      <c r="CM54" s="388"/>
      <c r="CN54" s="388"/>
      <c r="CO54" s="388"/>
      <c r="CP54" s="388"/>
      <c r="CQ54" s="388"/>
      <c r="CR54" s="388"/>
      <c r="CS54" s="388"/>
      <c r="CT54" s="388"/>
      <c r="CU54" s="388"/>
      <c r="CV54" s="388"/>
      <c r="CW54" s="388"/>
      <c r="CX54" s="388"/>
      <c r="CY54" s="388"/>
      <c r="CZ54" s="388"/>
      <c r="DA54" s="388"/>
      <c r="DB54" s="388"/>
      <c r="DC54" s="388"/>
      <c r="DD54" s="388"/>
      <c r="DE54" s="388"/>
      <c r="DF54" s="388"/>
      <c r="DG54" s="388"/>
      <c r="DH54" s="388"/>
      <c r="DI54" s="388"/>
      <c r="DJ54" s="388"/>
      <c r="DK54" s="388"/>
      <c r="DL54" s="388"/>
      <c r="DM54" s="388"/>
      <c r="DN54" s="388"/>
      <c r="DO54" s="388"/>
      <c r="DP54" s="388"/>
      <c r="DQ54" s="388"/>
      <c r="DR54" s="388"/>
      <c r="DS54" s="388"/>
      <c r="DT54" s="388"/>
      <c r="DU54" s="388"/>
      <c r="DV54" s="388"/>
      <c r="DW54" s="388"/>
      <c r="DX54" s="388"/>
      <c r="DY54" s="388"/>
      <c r="DZ54" s="388"/>
      <c r="EA54" s="388"/>
      <c r="EB54" s="388"/>
      <c r="EC54" s="388"/>
      <c r="ED54" s="388"/>
      <c r="EE54" s="388"/>
      <c r="EF54" s="388"/>
      <c r="EG54" s="388"/>
      <c r="EH54" s="388"/>
      <c r="EI54" s="388"/>
      <c r="EJ54" s="388"/>
      <c r="EK54" s="388"/>
      <c r="EL54" s="388"/>
      <c r="EM54" s="388"/>
      <c r="EN54" s="388"/>
      <c r="EO54" s="388"/>
      <c r="EP54" s="388"/>
      <c r="EQ54" s="388"/>
      <c r="ER54" s="388"/>
      <c r="ES54" s="388"/>
      <c r="ET54" s="388"/>
      <c r="EU54" s="388"/>
      <c r="EV54" s="388"/>
      <c r="EW54" s="388"/>
      <c r="EX54" s="388"/>
      <c r="EY54" s="388"/>
      <c r="EZ54" s="388"/>
      <c r="FA54" s="388"/>
      <c r="FB54" s="388"/>
      <c r="FC54" s="388"/>
      <c r="FD54" s="388"/>
      <c r="FE54" s="388"/>
      <c r="FF54" s="388"/>
      <c r="FG54" s="388"/>
      <c r="FH54" s="388"/>
      <c r="FI54" s="388"/>
      <c r="FJ54" s="388"/>
      <c r="FK54" s="388"/>
      <c r="FL54" s="388"/>
      <c r="FM54" s="388"/>
      <c r="FN54" s="388"/>
      <c r="FO54" s="388"/>
      <c r="FP54" s="388"/>
      <c r="FQ54" s="388"/>
      <c r="FR54" s="388"/>
      <c r="FS54" s="388"/>
      <c r="FT54" s="388"/>
      <c r="FU54" s="388"/>
      <c r="FV54" s="388"/>
      <c r="FW54" s="388"/>
      <c r="FX54" s="388"/>
      <c r="FY54" s="388"/>
      <c r="FZ54" s="388"/>
      <c r="GA54" s="388"/>
      <c r="GB54" s="388"/>
      <c r="GC54" s="388"/>
      <c r="GD54" s="388"/>
      <c r="GE54" s="388"/>
      <c r="GF54" s="388"/>
      <c r="GG54" s="388"/>
      <c r="GH54" s="388"/>
      <c r="GI54" s="388"/>
      <c r="GJ54" s="388"/>
      <c r="GK54" s="388"/>
      <c r="GL54" s="388"/>
      <c r="GM54" s="388"/>
      <c r="GN54" s="388"/>
      <c r="GO54" s="388"/>
      <c r="GP54" s="388"/>
      <c r="GQ54" s="388"/>
      <c r="GR54" s="388"/>
      <c r="GS54" s="388"/>
      <c r="GT54" s="388"/>
      <c r="GU54" s="388"/>
      <c r="GV54" s="388"/>
      <c r="GW54" s="388"/>
      <c r="GX54" s="388"/>
      <c r="GY54" s="388"/>
      <c r="GZ54" s="388"/>
      <c r="HA54" s="388"/>
      <c r="HB54" s="388"/>
      <c r="HC54" s="388"/>
      <c r="HD54" s="388"/>
      <c r="HE54" s="388"/>
      <c r="HF54" s="388"/>
      <c r="HG54" s="388"/>
      <c r="HH54" s="388"/>
      <c r="HI54" s="388"/>
      <c r="HJ54" s="388"/>
      <c r="HK54" s="388"/>
      <c r="HL54" s="388"/>
      <c r="HM54" s="388"/>
      <c r="HN54" s="388"/>
      <c r="HO54" s="388"/>
      <c r="HP54" s="388"/>
      <c r="HQ54" s="388"/>
      <c r="HR54" s="388"/>
      <c r="HS54" s="388"/>
      <c r="HT54" s="388"/>
      <c r="HU54" s="388"/>
      <c r="HV54" s="388"/>
      <c r="HW54" s="388"/>
      <c r="HX54" s="388"/>
      <c r="HY54" s="388"/>
      <c r="HZ54" s="388"/>
      <c r="IA54" s="388"/>
      <c r="IB54" s="388"/>
      <c r="IC54" s="388"/>
      <c r="ID54" s="388"/>
      <c r="IE54" s="388"/>
      <c r="IF54" s="388"/>
      <c r="IG54" s="388"/>
      <c r="IH54" s="388"/>
      <c r="II54" s="388"/>
      <c r="IJ54" s="388"/>
      <c r="IK54" s="388"/>
      <c r="IL54" s="388"/>
      <c r="IM54" s="388"/>
      <c r="IN54" s="388"/>
      <c r="IO54" s="388"/>
      <c r="IP54" s="388"/>
      <c r="IQ54" s="388"/>
      <c r="IR54" s="388"/>
      <c r="IS54" s="388"/>
      <c r="IT54" s="388"/>
      <c r="IU54" s="388"/>
    </row>
    <row r="55" spans="1:255">
      <c r="A55" s="30" t="s">
        <v>62</v>
      </c>
      <c r="B55" s="30"/>
      <c r="C55" s="30"/>
      <c r="D55" s="30"/>
      <c r="E55" s="30"/>
      <c r="F55" s="30"/>
      <c r="G55" s="30"/>
      <c r="H55" s="30"/>
      <c r="I55" s="30"/>
      <c r="J55" s="1"/>
      <c r="K55" s="1"/>
      <c r="L55" s="1"/>
      <c r="M55" s="1"/>
      <c r="N55" s="1"/>
      <c r="O55" s="1"/>
      <c r="P55" s="1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  <c r="AS55" s="388"/>
      <c r="AT55" s="388"/>
      <c r="AU55" s="388"/>
      <c r="AV55" s="388"/>
      <c r="AW55" s="388"/>
      <c r="AX55" s="388"/>
      <c r="AY55" s="388"/>
      <c r="AZ55" s="388"/>
      <c r="BA55" s="388"/>
      <c r="BB55" s="388"/>
      <c r="BC55" s="388"/>
      <c r="BD55" s="388"/>
      <c r="BE55" s="388"/>
      <c r="BF55" s="388"/>
      <c r="BG55" s="388"/>
      <c r="BH55" s="388"/>
      <c r="BI55" s="388"/>
      <c r="BJ55" s="388"/>
      <c r="BK55" s="388"/>
      <c r="BL55" s="388"/>
      <c r="BM55" s="388"/>
      <c r="BN55" s="388"/>
      <c r="BO55" s="388"/>
      <c r="BP55" s="388"/>
      <c r="BQ55" s="388"/>
      <c r="BR55" s="388"/>
      <c r="BS55" s="388"/>
      <c r="BT55" s="388"/>
      <c r="BU55" s="388"/>
      <c r="BV55" s="388"/>
      <c r="BW55" s="388"/>
      <c r="BX55" s="388"/>
      <c r="BY55" s="388"/>
      <c r="BZ55" s="388"/>
      <c r="CA55" s="388"/>
      <c r="CB55" s="388"/>
      <c r="CC55" s="388"/>
      <c r="CD55" s="388"/>
      <c r="CE55" s="388"/>
      <c r="CF55" s="388"/>
      <c r="CG55" s="388"/>
      <c r="CH55" s="388"/>
      <c r="CI55" s="388"/>
      <c r="CJ55" s="388"/>
      <c r="CK55" s="388"/>
      <c r="CL55" s="388"/>
      <c r="CM55" s="388"/>
      <c r="CN55" s="388"/>
      <c r="CO55" s="388"/>
      <c r="CP55" s="388"/>
      <c r="CQ55" s="388"/>
      <c r="CR55" s="388"/>
      <c r="CS55" s="388"/>
      <c r="CT55" s="388"/>
      <c r="CU55" s="388"/>
      <c r="CV55" s="388"/>
      <c r="CW55" s="388"/>
      <c r="CX55" s="388"/>
      <c r="CY55" s="388"/>
      <c r="CZ55" s="388"/>
      <c r="DA55" s="388"/>
      <c r="DB55" s="388"/>
      <c r="DC55" s="388"/>
      <c r="DD55" s="388"/>
      <c r="DE55" s="388"/>
      <c r="DF55" s="388"/>
      <c r="DG55" s="388"/>
      <c r="DH55" s="388"/>
      <c r="DI55" s="388"/>
      <c r="DJ55" s="388"/>
      <c r="DK55" s="388"/>
      <c r="DL55" s="388"/>
      <c r="DM55" s="388"/>
      <c r="DN55" s="388"/>
      <c r="DO55" s="388"/>
      <c r="DP55" s="388"/>
      <c r="DQ55" s="388"/>
      <c r="DR55" s="388"/>
      <c r="DS55" s="388"/>
      <c r="DT55" s="388"/>
      <c r="DU55" s="388"/>
      <c r="DV55" s="388"/>
      <c r="DW55" s="388"/>
      <c r="DX55" s="388"/>
      <c r="DY55" s="388"/>
      <c r="DZ55" s="388"/>
      <c r="EA55" s="388"/>
      <c r="EB55" s="388"/>
      <c r="EC55" s="388"/>
      <c r="ED55" s="388"/>
      <c r="EE55" s="388"/>
      <c r="EF55" s="388"/>
      <c r="EG55" s="388"/>
      <c r="EH55" s="388"/>
      <c r="EI55" s="388"/>
      <c r="EJ55" s="388"/>
      <c r="EK55" s="388"/>
      <c r="EL55" s="388"/>
      <c r="EM55" s="388"/>
      <c r="EN55" s="388"/>
      <c r="EO55" s="388"/>
      <c r="EP55" s="388"/>
      <c r="EQ55" s="388"/>
      <c r="ER55" s="388"/>
      <c r="ES55" s="388"/>
      <c r="ET55" s="388"/>
      <c r="EU55" s="388"/>
      <c r="EV55" s="388"/>
      <c r="EW55" s="388"/>
      <c r="EX55" s="388"/>
      <c r="EY55" s="388"/>
      <c r="EZ55" s="388"/>
      <c r="FA55" s="388"/>
      <c r="FB55" s="388"/>
      <c r="FC55" s="388"/>
      <c r="FD55" s="388"/>
      <c r="FE55" s="388"/>
      <c r="FF55" s="388"/>
      <c r="FG55" s="388"/>
      <c r="FH55" s="388"/>
      <c r="FI55" s="388"/>
      <c r="FJ55" s="388"/>
      <c r="FK55" s="388"/>
      <c r="FL55" s="388"/>
      <c r="FM55" s="388"/>
      <c r="FN55" s="388"/>
      <c r="FO55" s="388"/>
      <c r="FP55" s="388"/>
      <c r="FQ55" s="388"/>
      <c r="FR55" s="388"/>
      <c r="FS55" s="388"/>
      <c r="FT55" s="388"/>
      <c r="FU55" s="388"/>
      <c r="FV55" s="388"/>
      <c r="FW55" s="388"/>
      <c r="FX55" s="388"/>
      <c r="FY55" s="388"/>
      <c r="FZ55" s="388"/>
      <c r="GA55" s="388"/>
      <c r="GB55" s="388"/>
      <c r="GC55" s="388"/>
      <c r="GD55" s="388"/>
      <c r="GE55" s="388"/>
      <c r="GF55" s="388"/>
      <c r="GG55" s="388"/>
      <c r="GH55" s="388"/>
      <c r="GI55" s="388"/>
      <c r="GJ55" s="388"/>
      <c r="GK55" s="388"/>
      <c r="GL55" s="388"/>
      <c r="GM55" s="388"/>
      <c r="GN55" s="388"/>
      <c r="GO55" s="388"/>
      <c r="GP55" s="388"/>
      <c r="GQ55" s="388"/>
      <c r="GR55" s="388"/>
      <c r="GS55" s="388"/>
      <c r="GT55" s="388"/>
      <c r="GU55" s="388"/>
      <c r="GV55" s="388"/>
      <c r="GW55" s="388"/>
      <c r="GX55" s="388"/>
      <c r="GY55" s="388"/>
      <c r="GZ55" s="388"/>
      <c r="HA55" s="388"/>
      <c r="HB55" s="388"/>
      <c r="HC55" s="388"/>
      <c r="HD55" s="388"/>
      <c r="HE55" s="388"/>
      <c r="HF55" s="388"/>
      <c r="HG55" s="388"/>
      <c r="HH55" s="388"/>
      <c r="HI55" s="388"/>
      <c r="HJ55" s="388"/>
      <c r="HK55" s="388"/>
      <c r="HL55" s="388"/>
      <c r="HM55" s="388"/>
      <c r="HN55" s="388"/>
      <c r="HO55" s="388"/>
      <c r="HP55" s="388"/>
      <c r="HQ55" s="388"/>
      <c r="HR55" s="388"/>
      <c r="HS55" s="388"/>
      <c r="HT55" s="388"/>
      <c r="HU55" s="388"/>
      <c r="HV55" s="388"/>
      <c r="HW55" s="388"/>
      <c r="HX55" s="388"/>
      <c r="HY55" s="388"/>
      <c r="HZ55" s="388"/>
      <c r="IA55" s="388"/>
      <c r="IB55" s="388"/>
      <c r="IC55" s="388"/>
      <c r="ID55" s="388"/>
      <c r="IE55" s="388"/>
      <c r="IF55" s="388"/>
      <c r="IG55" s="388"/>
      <c r="IH55" s="388"/>
      <c r="II55" s="388"/>
      <c r="IJ55" s="388"/>
      <c r="IK55" s="388"/>
      <c r="IL55" s="388"/>
      <c r="IM55" s="388"/>
      <c r="IN55" s="388"/>
      <c r="IO55" s="388"/>
      <c r="IP55" s="388"/>
      <c r="IQ55" s="388"/>
      <c r="IR55" s="388"/>
      <c r="IS55" s="388"/>
      <c r="IT55" s="388"/>
      <c r="IU55" s="388"/>
    </row>
    <row r="56" spans="1:255">
      <c r="A56" s="30"/>
      <c r="B56" s="50"/>
      <c r="C56" s="420"/>
      <c r="D56" s="420"/>
      <c r="E56" s="1"/>
      <c r="F56" s="52"/>
      <c r="G56" s="50"/>
      <c r="H56" s="420"/>
      <c r="I56" s="420"/>
      <c r="J56" s="1"/>
      <c r="K56" s="1"/>
      <c r="L56" s="1"/>
      <c r="M56" s="1"/>
      <c r="N56" s="1"/>
      <c r="O56" s="1"/>
      <c r="P56" s="1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388"/>
      <c r="AT56" s="388"/>
      <c r="AU56" s="388"/>
      <c r="AV56" s="388"/>
      <c r="AW56" s="388"/>
      <c r="AX56" s="388"/>
      <c r="AY56" s="388"/>
      <c r="AZ56" s="388"/>
      <c r="BA56" s="388"/>
      <c r="BB56" s="388"/>
      <c r="BC56" s="388"/>
      <c r="BD56" s="388"/>
      <c r="BE56" s="388"/>
      <c r="BF56" s="388"/>
      <c r="BG56" s="388"/>
      <c r="BH56" s="388"/>
      <c r="BI56" s="388"/>
      <c r="BJ56" s="388"/>
      <c r="BK56" s="388"/>
      <c r="BL56" s="388"/>
      <c r="BM56" s="388"/>
      <c r="BN56" s="388"/>
      <c r="BO56" s="388"/>
      <c r="BP56" s="388"/>
      <c r="BQ56" s="388"/>
      <c r="BR56" s="388"/>
      <c r="BS56" s="388"/>
      <c r="BT56" s="388"/>
      <c r="BU56" s="388"/>
      <c r="BV56" s="388"/>
      <c r="BW56" s="388"/>
      <c r="BX56" s="388"/>
      <c r="BY56" s="388"/>
      <c r="BZ56" s="388"/>
      <c r="CA56" s="388"/>
      <c r="CB56" s="388"/>
      <c r="CC56" s="388"/>
      <c r="CD56" s="388"/>
      <c r="CE56" s="388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  <c r="CR56" s="388"/>
      <c r="CS56" s="388"/>
      <c r="CT56" s="388"/>
      <c r="CU56" s="388"/>
      <c r="CV56" s="388"/>
      <c r="CW56" s="388"/>
      <c r="CX56" s="388"/>
      <c r="CY56" s="388"/>
      <c r="CZ56" s="388"/>
      <c r="DA56" s="388"/>
      <c r="DB56" s="388"/>
      <c r="DC56" s="388"/>
      <c r="DD56" s="388"/>
      <c r="DE56" s="388"/>
      <c r="DF56" s="388"/>
      <c r="DG56" s="388"/>
      <c r="DH56" s="388"/>
      <c r="DI56" s="388"/>
      <c r="DJ56" s="388"/>
      <c r="DK56" s="388"/>
      <c r="DL56" s="388"/>
      <c r="DM56" s="388"/>
      <c r="DN56" s="388"/>
      <c r="DO56" s="388"/>
      <c r="DP56" s="388"/>
      <c r="DQ56" s="388"/>
      <c r="DR56" s="388"/>
      <c r="DS56" s="388"/>
      <c r="DT56" s="388"/>
      <c r="DU56" s="388"/>
      <c r="DV56" s="388"/>
      <c r="DW56" s="388"/>
      <c r="DX56" s="388"/>
      <c r="DY56" s="388"/>
      <c r="DZ56" s="388"/>
      <c r="EA56" s="388"/>
      <c r="EB56" s="388"/>
      <c r="EC56" s="388"/>
      <c r="ED56" s="388"/>
      <c r="EE56" s="388"/>
      <c r="EF56" s="388"/>
      <c r="EG56" s="388"/>
      <c r="EH56" s="388"/>
      <c r="EI56" s="388"/>
      <c r="EJ56" s="388"/>
      <c r="EK56" s="388"/>
      <c r="EL56" s="388"/>
      <c r="EM56" s="388"/>
      <c r="EN56" s="388"/>
      <c r="EO56" s="388"/>
      <c r="EP56" s="388"/>
      <c r="EQ56" s="388"/>
      <c r="ER56" s="388"/>
      <c r="ES56" s="388"/>
      <c r="ET56" s="388"/>
      <c r="EU56" s="388"/>
      <c r="EV56" s="388"/>
      <c r="EW56" s="388"/>
      <c r="EX56" s="388"/>
      <c r="EY56" s="388"/>
      <c r="EZ56" s="388"/>
      <c r="FA56" s="388"/>
      <c r="FB56" s="388"/>
      <c r="FC56" s="388"/>
      <c r="FD56" s="388"/>
      <c r="FE56" s="388"/>
      <c r="FF56" s="388"/>
      <c r="FG56" s="388"/>
      <c r="FH56" s="388"/>
      <c r="FI56" s="388"/>
      <c r="FJ56" s="388"/>
      <c r="FK56" s="388"/>
      <c r="FL56" s="388"/>
      <c r="FM56" s="388"/>
      <c r="FN56" s="388"/>
      <c r="FO56" s="388"/>
      <c r="FP56" s="388"/>
      <c r="FQ56" s="388"/>
      <c r="FR56" s="388"/>
      <c r="FS56" s="388"/>
      <c r="FT56" s="388"/>
      <c r="FU56" s="388"/>
      <c r="FV56" s="388"/>
      <c r="FW56" s="388"/>
      <c r="FX56" s="388"/>
      <c r="FY56" s="388"/>
      <c r="FZ56" s="388"/>
      <c r="GA56" s="388"/>
      <c r="GB56" s="388"/>
      <c r="GC56" s="388"/>
      <c r="GD56" s="388"/>
      <c r="GE56" s="388"/>
      <c r="GF56" s="388"/>
      <c r="GG56" s="388"/>
      <c r="GH56" s="388"/>
      <c r="GI56" s="388"/>
      <c r="GJ56" s="388"/>
      <c r="GK56" s="388"/>
      <c r="GL56" s="388"/>
      <c r="GM56" s="388"/>
      <c r="GN56" s="388"/>
      <c r="GO56" s="388"/>
      <c r="GP56" s="388"/>
      <c r="GQ56" s="388"/>
      <c r="GR56" s="388"/>
      <c r="GS56" s="388"/>
      <c r="GT56" s="388"/>
      <c r="GU56" s="388"/>
      <c r="GV56" s="388"/>
      <c r="GW56" s="388"/>
      <c r="GX56" s="388"/>
      <c r="GY56" s="388"/>
      <c r="GZ56" s="388"/>
      <c r="HA56" s="388"/>
      <c r="HB56" s="388"/>
      <c r="HC56" s="388"/>
      <c r="HD56" s="388"/>
      <c r="HE56" s="388"/>
      <c r="HF56" s="388"/>
      <c r="HG56" s="388"/>
      <c r="HH56" s="388"/>
      <c r="HI56" s="388"/>
      <c r="HJ56" s="388"/>
      <c r="HK56" s="388"/>
      <c r="HL56" s="388"/>
      <c r="HM56" s="388"/>
      <c r="HN56" s="388"/>
      <c r="HO56" s="388"/>
      <c r="HP56" s="388"/>
      <c r="HQ56" s="388"/>
      <c r="HR56" s="388"/>
      <c r="HS56" s="388"/>
      <c r="HT56" s="388"/>
      <c r="HU56" s="388"/>
      <c r="HV56" s="388"/>
      <c r="HW56" s="388"/>
      <c r="HX56" s="388"/>
      <c r="HY56" s="388"/>
      <c r="HZ56" s="388"/>
      <c r="IA56" s="388"/>
      <c r="IB56" s="388"/>
      <c r="IC56" s="388"/>
      <c r="ID56" s="388"/>
      <c r="IE56" s="388"/>
      <c r="IF56" s="388"/>
      <c r="IG56" s="388"/>
      <c r="IH56" s="388"/>
      <c r="II56" s="388"/>
      <c r="IJ56" s="388"/>
      <c r="IK56" s="388"/>
      <c r="IL56" s="388"/>
      <c r="IM56" s="388"/>
      <c r="IN56" s="388"/>
      <c r="IO56" s="388"/>
      <c r="IP56" s="388"/>
      <c r="IQ56" s="388"/>
      <c r="IR56" s="388"/>
      <c r="IS56" s="388"/>
      <c r="IT56" s="388"/>
      <c r="IU56" s="388"/>
    </row>
    <row r="57" spans="1:255">
      <c r="A57" s="30"/>
      <c r="B57" s="50"/>
      <c r="C57" s="498"/>
      <c r="D57" s="498"/>
      <c r="E57" s="498"/>
      <c r="F57" s="498"/>
      <c r="G57" s="50"/>
      <c r="H57" s="420"/>
      <c r="I57" s="420"/>
      <c r="J57" s="1"/>
      <c r="K57" s="499"/>
      <c r="L57" s="499"/>
      <c r="M57" s="499"/>
      <c r="N57" s="499"/>
      <c r="O57" s="1"/>
      <c r="P57" s="1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  <c r="BL57" s="388"/>
      <c r="BM57" s="388"/>
      <c r="BN57" s="388"/>
      <c r="BO57" s="388"/>
      <c r="BP57" s="388"/>
      <c r="BQ57" s="388"/>
      <c r="BR57" s="388"/>
      <c r="BS57" s="388"/>
      <c r="BT57" s="388"/>
      <c r="BU57" s="388"/>
      <c r="BV57" s="388"/>
      <c r="BW57" s="388"/>
      <c r="BX57" s="388"/>
      <c r="BY57" s="388"/>
      <c r="BZ57" s="388"/>
      <c r="CA57" s="388"/>
      <c r="CB57" s="388"/>
      <c r="CC57" s="388"/>
      <c r="CD57" s="388"/>
      <c r="CE57" s="388"/>
      <c r="CF57" s="388"/>
      <c r="CG57" s="388"/>
      <c r="CH57" s="388"/>
      <c r="CI57" s="388"/>
      <c r="CJ57" s="388"/>
      <c r="CK57" s="388"/>
      <c r="CL57" s="388"/>
      <c r="CM57" s="388"/>
      <c r="CN57" s="388"/>
      <c r="CO57" s="388"/>
      <c r="CP57" s="388"/>
      <c r="CQ57" s="388"/>
      <c r="CR57" s="388"/>
      <c r="CS57" s="388"/>
      <c r="CT57" s="388"/>
      <c r="CU57" s="388"/>
      <c r="CV57" s="388"/>
      <c r="CW57" s="388"/>
      <c r="CX57" s="388"/>
      <c r="CY57" s="388"/>
      <c r="CZ57" s="388"/>
      <c r="DA57" s="388"/>
      <c r="DB57" s="388"/>
      <c r="DC57" s="388"/>
      <c r="DD57" s="388"/>
      <c r="DE57" s="388"/>
      <c r="DF57" s="388"/>
      <c r="DG57" s="388"/>
      <c r="DH57" s="388"/>
      <c r="DI57" s="388"/>
      <c r="DJ57" s="388"/>
      <c r="DK57" s="388"/>
      <c r="DL57" s="388"/>
      <c r="DM57" s="388"/>
      <c r="DN57" s="388"/>
      <c r="DO57" s="388"/>
      <c r="DP57" s="388"/>
      <c r="DQ57" s="388"/>
      <c r="DR57" s="388"/>
      <c r="DS57" s="388"/>
      <c r="DT57" s="388"/>
      <c r="DU57" s="388"/>
      <c r="DV57" s="388"/>
      <c r="DW57" s="388"/>
      <c r="DX57" s="388"/>
      <c r="DY57" s="388"/>
      <c r="DZ57" s="388"/>
      <c r="EA57" s="388"/>
      <c r="EB57" s="388"/>
      <c r="EC57" s="388"/>
      <c r="ED57" s="388"/>
      <c r="EE57" s="388"/>
      <c r="EF57" s="388"/>
      <c r="EG57" s="388"/>
      <c r="EH57" s="388"/>
      <c r="EI57" s="388"/>
      <c r="EJ57" s="388"/>
      <c r="EK57" s="388"/>
      <c r="EL57" s="388"/>
      <c r="EM57" s="388"/>
      <c r="EN57" s="388"/>
      <c r="EO57" s="388"/>
      <c r="EP57" s="388"/>
      <c r="EQ57" s="388"/>
      <c r="ER57" s="388"/>
      <c r="ES57" s="388"/>
      <c r="ET57" s="388"/>
      <c r="EU57" s="388"/>
      <c r="EV57" s="388"/>
      <c r="EW57" s="388"/>
      <c r="EX57" s="388"/>
      <c r="EY57" s="388"/>
      <c r="EZ57" s="388"/>
      <c r="FA57" s="388"/>
      <c r="FB57" s="388"/>
      <c r="FC57" s="388"/>
      <c r="FD57" s="388"/>
      <c r="FE57" s="388"/>
      <c r="FF57" s="388"/>
      <c r="FG57" s="388"/>
      <c r="FH57" s="388"/>
      <c r="FI57" s="388"/>
      <c r="FJ57" s="388"/>
      <c r="FK57" s="388"/>
      <c r="FL57" s="388"/>
      <c r="FM57" s="388"/>
      <c r="FN57" s="388"/>
      <c r="FO57" s="388"/>
      <c r="FP57" s="388"/>
      <c r="FQ57" s="388"/>
      <c r="FR57" s="388"/>
      <c r="FS57" s="388"/>
      <c r="FT57" s="388"/>
      <c r="FU57" s="388"/>
      <c r="FV57" s="388"/>
      <c r="FW57" s="388"/>
      <c r="FX57" s="388"/>
      <c r="FY57" s="388"/>
      <c r="FZ57" s="388"/>
      <c r="GA57" s="388"/>
      <c r="GB57" s="388"/>
      <c r="GC57" s="388"/>
      <c r="GD57" s="388"/>
      <c r="GE57" s="388"/>
      <c r="GF57" s="388"/>
      <c r="GG57" s="388"/>
      <c r="GH57" s="388"/>
      <c r="GI57" s="388"/>
      <c r="GJ57" s="388"/>
      <c r="GK57" s="388"/>
      <c r="GL57" s="388"/>
      <c r="GM57" s="388"/>
      <c r="GN57" s="388"/>
      <c r="GO57" s="388"/>
      <c r="GP57" s="388"/>
      <c r="GQ57" s="388"/>
      <c r="GR57" s="388"/>
      <c r="GS57" s="388"/>
      <c r="GT57" s="388"/>
      <c r="GU57" s="388"/>
      <c r="GV57" s="388"/>
      <c r="GW57" s="388"/>
      <c r="GX57" s="388"/>
      <c r="GY57" s="388"/>
      <c r="GZ57" s="388"/>
      <c r="HA57" s="388"/>
      <c r="HB57" s="388"/>
      <c r="HC57" s="388"/>
      <c r="HD57" s="388"/>
      <c r="HE57" s="388"/>
      <c r="HF57" s="388"/>
      <c r="HG57" s="388"/>
      <c r="HH57" s="388"/>
      <c r="HI57" s="388"/>
      <c r="HJ57" s="388"/>
      <c r="HK57" s="388"/>
      <c r="HL57" s="388"/>
      <c r="HM57" s="388"/>
      <c r="HN57" s="388"/>
      <c r="HO57" s="388"/>
      <c r="HP57" s="388"/>
      <c r="HQ57" s="388"/>
      <c r="HR57" s="388"/>
      <c r="HS57" s="388"/>
      <c r="HT57" s="388"/>
      <c r="HU57" s="388"/>
      <c r="HV57" s="388"/>
      <c r="HW57" s="388"/>
      <c r="HX57" s="388"/>
      <c r="HY57" s="388"/>
      <c r="HZ57" s="388"/>
      <c r="IA57" s="388"/>
      <c r="IB57" s="388"/>
      <c r="IC57" s="388"/>
      <c r="ID57" s="388"/>
      <c r="IE57" s="388"/>
      <c r="IF57" s="388"/>
      <c r="IG57" s="388"/>
      <c r="IH57" s="388"/>
      <c r="II57" s="388"/>
      <c r="IJ57" s="388"/>
      <c r="IK57" s="388"/>
      <c r="IL57" s="388"/>
      <c r="IM57" s="388"/>
      <c r="IN57" s="388"/>
      <c r="IO57" s="388"/>
      <c r="IP57" s="388"/>
      <c r="IQ57" s="388"/>
      <c r="IR57" s="388"/>
      <c r="IS57" s="388"/>
      <c r="IT57" s="388"/>
      <c r="IU57" s="388"/>
    </row>
    <row r="58" spans="1:255">
      <c r="A58" s="54"/>
      <c r="B58" s="1"/>
      <c r="C58" s="433" t="s">
        <v>63</v>
      </c>
      <c r="D58" s="433"/>
      <c r="E58" s="433"/>
      <c r="F58" s="433"/>
      <c r="G58" s="1"/>
      <c r="H58" s="55"/>
      <c r="I58" s="1"/>
      <c r="J58" s="8"/>
      <c r="K58" s="433" t="s">
        <v>64</v>
      </c>
      <c r="L58" s="433"/>
      <c r="M58" s="433"/>
      <c r="N58" s="433"/>
      <c r="O58" s="1"/>
      <c r="P58" s="1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388"/>
      <c r="BB58" s="388"/>
      <c r="BC58" s="388"/>
      <c r="BD58" s="388"/>
      <c r="BE58" s="388"/>
      <c r="BF58" s="388"/>
      <c r="BG58" s="388"/>
      <c r="BH58" s="388"/>
      <c r="BI58" s="388"/>
      <c r="BJ58" s="388"/>
      <c r="BK58" s="388"/>
      <c r="BL58" s="388"/>
      <c r="BM58" s="388"/>
      <c r="BN58" s="388"/>
      <c r="BO58" s="388"/>
      <c r="BP58" s="388"/>
      <c r="BQ58" s="388"/>
      <c r="BR58" s="388"/>
      <c r="BS58" s="388"/>
      <c r="BT58" s="388"/>
      <c r="BU58" s="388"/>
      <c r="BV58" s="388"/>
      <c r="BW58" s="388"/>
      <c r="BX58" s="388"/>
      <c r="BY58" s="388"/>
      <c r="BZ58" s="388"/>
      <c r="CA58" s="388"/>
      <c r="CB58" s="388"/>
      <c r="CC58" s="388"/>
      <c r="CD58" s="388"/>
      <c r="CE58" s="388"/>
      <c r="CF58" s="388"/>
      <c r="CG58" s="388"/>
      <c r="CH58" s="388"/>
      <c r="CI58" s="388"/>
      <c r="CJ58" s="388"/>
      <c r="CK58" s="388"/>
      <c r="CL58" s="388"/>
      <c r="CM58" s="388"/>
      <c r="CN58" s="388"/>
      <c r="CO58" s="388"/>
      <c r="CP58" s="388"/>
      <c r="CQ58" s="388"/>
      <c r="CR58" s="388"/>
      <c r="CS58" s="388"/>
      <c r="CT58" s="388"/>
      <c r="CU58" s="388"/>
      <c r="CV58" s="388"/>
      <c r="CW58" s="388"/>
      <c r="CX58" s="388"/>
      <c r="CY58" s="388"/>
      <c r="CZ58" s="388"/>
      <c r="DA58" s="388"/>
      <c r="DB58" s="388"/>
      <c r="DC58" s="388"/>
      <c r="DD58" s="388"/>
      <c r="DE58" s="388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88"/>
      <c r="EC58" s="388"/>
      <c r="ED58" s="388"/>
      <c r="EE58" s="388"/>
      <c r="EF58" s="388"/>
      <c r="EG58" s="388"/>
      <c r="EH58" s="388"/>
      <c r="EI58" s="388"/>
      <c r="EJ58" s="388"/>
      <c r="EK58" s="388"/>
      <c r="EL58" s="388"/>
      <c r="EM58" s="388"/>
      <c r="EN58" s="388"/>
      <c r="EO58" s="388"/>
      <c r="EP58" s="388"/>
      <c r="EQ58" s="388"/>
      <c r="ER58" s="388"/>
      <c r="ES58" s="388"/>
      <c r="ET58" s="388"/>
      <c r="EU58" s="388"/>
      <c r="EV58" s="388"/>
      <c r="EW58" s="388"/>
      <c r="EX58" s="388"/>
      <c r="EY58" s="388"/>
      <c r="EZ58" s="388"/>
      <c r="FA58" s="388"/>
      <c r="FB58" s="388"/>
      <c r="FC58" s="388"/>
      <c r="FD58" s="388"/>
      <c r="FE58" s="388"/>
      <c r="FF58" s="388"/>
      <c r="FG58" s="388"/>
      <c r="FH58" s="388"/>
      <c r="FI58" s="388"/>
      <c r="FJ58" s="388"/>
      <c r="FK58" s="388"/>
      <c r="FL58" s="388"/>
      <c r="FM58" s="388"/>
      <c r="FN58" s="388"/>
      <c r="FO58" s="388"/>
      <c r="FP58" s="388"/>
      <c r="FQ58" s="388"/>
      <c r="FR58" s="388"/>
      <c r="FS58" s="388"/>
      <c r="FT58" s="388"/>
      <c r="FU58" s="388"/>
      <c r="FV58" s="388"/>
      <c r="FW58" s="388"/>
      <c r="FX58" s="388"/>
      <c r="FY58" s="388"/>
      <c r="FZ58" s="388"/>
      <c r="GA58" s="388"/>
      <c r="GB58" s="388"/>
      <c r="GC58" s="388"/>
      <c r="GD58" s="388"/>
      <c r="GE58" s="388"/>
      <c r="GF58" s="388"/>
      <c r="GG58" s="388"/>
      <c r="GH58" s="388"/>
      <c r="GI58" s="388"/>
      <c r="GJ58" s="388"/>
      <c r="GK58" s="388"/>
      <c r="GL58" s="388"/>
      <c r="GM58" s="388"/>
      <c r="GN58" s="388"/>
      <c r="GO58" s="388"/>
      <c r="GP58" s="388"/>
      <c r="GQ58" s="388"/>
      <c r="GR58" s="388"/>
      <c r="GS58" s="388"/>
      <c r="GT58" s="388"/>
      <c r="GU58" s="388"/>
      <c r="GV58" s="388"/>
      <c r="GW58" s="388"/>
      <c r="GX58" s="388"/>
      <c r="GY58" s="388"/>
      <c r="GZ58" s="388"/>
      <c r="HA58" s="388"/>
      <c r="HB58" s="388"/>
      <c r="HC58" s="388"/>
      <c r="HD58" s="388"/>
      <c r="HE58" s="388"/>
      <c r="HF58" s="388"/>
      <c r="HG58" s="388"/>
      <c r="HH58" s="388"/>
      <c r="HI58" s="388"/>
      <c r="HJ58" s="388"/>
      <c r="HK58" s="388"/>
      <c r="HL58" s="388"/>
      <c r="HM58" s="388"/>
      <c r="HN58" s="388"/>
      <c r="HO58" s="388"/>
      <c r="HP58" s="388"/>
      <c r="HQ58" s="388"/>
      <c r="HR58" s="388"/>
      <c r="HS58" s="388"/>
      <c r="HT58" s="388"/>
      <c r="HU58" s="388"/>
      <c r="HV58" s="388"/>
      <c r="HW58" s="388"/>
      <c r="HX58" s="388"/>
      <c r="HY58" s="388"/>
      <c r="HZ58" s="388"/>
      <c r="IA58" s="388"/>
      <c r="IB58" s="388"/>
      <c r="IC58" s="388"/>
      <c r="ID58" s="388"/>
      <c r="IE58" s="388"/>
      <c r="IF58" s="388"/>
      <c r="IG58" s="388"/>
      <c r="IH58" s="388"/>
      <c r="II58" s="388"/>
      <c r="IJ58" s="388"/>
      <c r="IK58" s="388"/>
      <c r="IL58" s="388"/>
      <c r="IM58" s="388"/>
      <c r="IN58" s="388"/>
      <c r="IO58" s="388"/>
      <c r="IP58" s="388"/>
      <c r="IQ58" s="388"/>
      <c r="IR58" s="388"/>
      <c r="IS58" s="388"/>
      <c r="IT58" s="388"/>
      <c r="IU58" s="388"/>
    </row>
    <row r="59" spans="1:255">
      <c r="A59" s="56"/>
      <c r="B59" s="1"/>
      <c r="C59" s="428" t="s">
        <v>65</v>
      </c>
      <c r="D59" s="428"/>
      <c r="E59" s="428"/>
      <c r="F59" s="428"/>
      <c r="G59" s="1"/>
      <c r="H59" s="55"/>
      <c r="I59" s="1"/>
      <c r="J59" s="388"/>
      <c r="K59" s="428" t="s">
        <v>66</v>
      </c>
      <c r="L59" s="428"/>
      <c r="M59" s="428"/>
      <c r="N59" s="428"/>
      <c r="O59" s="1"/>
      <c r="P59" s="1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88"/>
      <c r="BS59" s="388"/>
      <c r="BT59" s="388"/>
      <c r="BU59" s="388"/>
      <c r="BV59" s="388"/>
      <c r="BW59" s="388"/>
      <c r="BX59" s="388"/>
      <c r="BY59" s="388"/>
      <c r="BZ59" s="388"/>
      <c r="CA59" s="388"/>
      <c r="CB59" s="388"/>
      <c r="CC59" s="388"/>
      <c r="CD59" s="388"/>
      <c r="CE59" s="388"/>
      <c r="CF59" s="388"/>
      <c r="CG59" s="388"/>
      <c r="CH59" s="388"/>
      <c r="CI59" s="388"/>
      <c r="CJ59" s="388"/>
      <c r="CK59" s="388"/>
      <c r="CL59" s="388"/>
      <c r="CM59" s="388"/>
      <c r="CN59" s="388"/>
      <c r="CO59" s="388"/>
      <c r="CP59" s="388"/>
      <c r="CQ59" s="388"/>
      <c r="CR59" s="388"/>
      <c r="CS59" s="388"/>
      <c r="CT59" s="388"/>
      <c r="CU59" s="388"/>
      <c r="CV59" s="388"/>
      <c r="CW59" s="388"/>
      <c r="CX59" s="388"/>
      <c r="CY59" s="388"/>
      <c r="CZ59" s="388"/>
      <c r="DA59" s="388"/>
      <c r="DB59" s="388"/>
      <c r="DC59" s="388"/>
      <c r="DD59" s="388"/>
      <c r="DE59" s="388"/>
      <c r="DF59" s="388"/>
      <c r="DG59" s="388"/>
      <c r="DH59" s="388"/>
      <c r="DI59" s="388"/>
      <c r="DJ59" s="388"/>
      <c r="DK59" s="388"/>
      <c r="DL59" s="388"/>
      <c r="DM59" s="388"/>
      <c r="DN59" s="388"/>
      <c r="DO59" s="388"/>
      <c r="DP59" s="388"/>
      <c r="DQ59" s="388"/>
      <c r="DR59" s="388"/>
      <c r="DS59" s="388"/>
      <c r="DT59" s="388"/>
      <c r="DU59" s="388"/>
      <c r="DV59" s="388"/>
      <c r="DW59" s="388"/>
      <c r="DX59" s="388"/>
      <c r="DY59" s="388"/>
      <c r="DZ59" s="388"/>
      <c r="EA59" s="388"/>
      <c r="EB59" s="388"/>
      <c r="EC59" s="388"/>
      <c r="ED59" s="388"/>
      <c r="EE59" s="388"/>
      <c r="EF59" s="388"/>
      <c r="EG59" s="388"/>
      <c r="EH59" s="388"/>
      <c r="EI59" s="388"/>
      <c r="EJ59" s="388"/>
      <c r="EK59" s="388"/>
      <c r="EL59" s="388"/>
      <c r="EM59" s="388"/>
      <c r="EN59" s="388"/>
      <c r="EO59" s="388"/>
      <c r="EP59" s="388"/>
      <c r="EQ59" s="388"/>
      <c r="ER59" s="388"/>
      <c r="ES59" s="388"/>
      <c r="ET59" s="388"/>
      <c r="EU59" s="388"/>
      <c r="EV59" s="388"/>
      <c r="EW59" s="388"/>
      <c r="EX59" s="388"/>
      <c r="EY59" s="388"/>
      <c r="EZ59" s="388"/>
      <c r="FA59" s="388"/>
      <c r="FB59" s="388"/>
      <c r="FC59" s="388"/>
      <c r="FD59" s="388"/>
      <c r="FE59" s="388"/>
      <c r="FF59" s="388"/>
      <c r="FG59" s="388"/>
      <c r="FH59" s="388"/>
      <c r="FI59" s="388"/>
      <c r="FJ59" s="388"/>
      <c r="FK59" s="388"/>
      <c r="FL59" s="388"/>
      <c r="FM59" s="388"/>
      <c r="FN59" s="388"/>
      <c r="FO59" s="388"/>
      <c r="FP59" s="388"/>
      <c r="FQ59" s="388"/>
      <c r="FR59" s="388"/>
      <c r="FS59" s="388"/>
      <c r="FT59" s="388"/>
      <c r="FU59" s="388"/>
      <c r="FV59" s="388"/>
      <c r="FW59" s="388"/>
      <c r="FX59" s="388"/>
      <c r="FY59" s="388"/>
      <c r="FZ59" s="388"/>
      <c r="GA59" s="388"/>
      <c r="GB59" s="388"/>
      <c r="GC59" s="388"/>
      <c r="GD59" s="388"/>
      <c r="GE59" s="388"/>
      <c r="GF59" s="388"/>
      <c r="GG59" s="388"/>
      <c r="GH59" s="388"/>
      <c r="GI59" s="388"/>
      <c r="GJ59" s="388"/>
      <c r="GK59" s="388"/>
      <c r="GL59" s="388"/>
      <c r="GM59" s="388"/>
      <c r="GN59" s="388"/>
      <c r="GO59" s="388"/>
      <c r="GP59" s="388"/>
      <c r="GQ59" s="388"/>
      <c r="GR59" s="388"/>
      <c r="GS59" s="388"/>
      <c r="GT59" s="388"/>
      <c r="GU59" s="388"/>
      <c r="GV59" s="388"/>
      <c r="GW59" s="388"/>
      <c r="GX59" s="388"/>
      <c r="GY59" s="388"/>
      <c r="GZ59" s="388"/>
      <c r="HA59" s="388"/>
      <c r="HB59" s="388"/>
      <c r="HC59" s="388"/>
      <c r="HD59" s="388"/>
      <c r="HE59" s="388"/>
      <c r="HF59" s="388"/>
      <c r="HG59" s="388"/>
      <c r="HH59" s="388"/>
      <c r="HI59" s="388"/>
      <c r="HJ59" s="388"/>
      <c r="HK59" s="388"/>
      <c r="HL59" s="388"/>
      <c r="HM59" s="388"/>
      <c r="HN59" s="388"/>
      <c r="HO59" s="388"/>
      <c r="HP59" s="388"/>
      <c r="HQ59" s="388"/>
      <c r="HR59" s="388"/>
      <c r="HS59" s="388"/>
      <c r="HT59" s="388"/>
      <c r="HU59" s="388"/>
      <c r="HV59" s="388"/>
      <c r="HW59" s="388"/>
      <c r="HX59" s="388"/>
      <c r="HY59" s="388"/>
      <c r="HZ59" s="388"/>
      <c r="IA59" s="388"/>
      <c r="IB59" s="388"/>
      <c r="IC59" s="388"/>
      <c r="ID59" s="388"/>
      <c r="IE59" s="388"/>
      <c r="IF59" s="388"/>
      <c r="IG59" s="388"/>
      <c r="IH59" s="388"/>
      <c r="II59" s="388"/>
      <c r="IJ59" s="388"/>
      <c r="IK59" s="388"/>
      <c r="IL59" s="388"/>
      <c r="IM59" s="388"/>
      <c r="IN59" s="388"/>
      <c r="IO59" s="388"/>
      <c r="IP59" s="388"/>
      <c r="IQ59" s="388"/>
      <c r="IR59" s="388"/>
      <c r="IS59" s="388"/>
      <c r="IT59" s="388"/>
      <c r="IU59" s="388"/>
    </row>
  </sheetData>
  <mergeCells count="72">
    <mergeCell ref="C59:F59"/>
    <mergeCell ref="K59:N59"/>
    <mergeCell ref="I49:M49"/>
    <mergeCell ref="I50:M50"/>
    <mergeCell ref="C57:F57"/>
    <mergeCell ref="K57:N57"/>
    <mergeCell ref="C58:F58"/>
    <mergeCell ref="K58:N58"/>
    <mergeCell ref="B47:E47"/>
    <mergeCell ref="I47:M47"/>
    <mergeCell ref="C39:E39"/>
    <mergeCell ref="K39:M39"/>
    <mergeCell ref="C40:E40"/>
    <mergeCell ref="K40:M40"/>
    <mergeCell ref="C41:E41"/>
    <mergeCell ref="K41:M41"/>
    <mergeCell ref="C42:E42"/>
    <mergeCell ref="K42:M42"/>
    <mergeCell ref="C43:E43"/>
    <mergeCell ref="C44:E44"/>
    <mergeCell ref="J44:M44"/>
    <mergeCell ref="C38:E38"/>
    <mergeCell ref="K38:M38"/>
    <mergeCell ref="C32:E32"/>
    <mergeCell ref="K32:M32"/>
    <mergeCell ref="C33:E33"/>
    <mergeCell ref="K33:M33"/>
    <mergeCell ref="C34:E34"/>
    <mergeCell ref="K34:M34"/>
    <mergeCell ref="C35:E35"/>
    <mergeCell ref="K35:M35"/>
    <mergeCell ref="C36:E36"/>
    <mergeCell ref="C37:E37"/>
    <mergeCell ref="J37:M37"/>
    <mergeCell ref="C31:E31"/>
    <mergeCell ref="K31:M31"/>
    <mergeCell ref="C23:E23"/>
    <mergeCell ref="K23:M23"/>
    <mergeCell ref="C24:E24"/>
    <mergeCell ref="C25:E25"/>
    <mergeCell ref="J25:M25"/>
    <mergeCell ref="C26:D26"/>
    <mergeCell ref="B28:E28"/>
    <mergeCell ref="I28:M28"/>
    <mergeCell ref="C29:E29"/>
    <mergeCell ref="C30:E30"/>
    <mergeCell ref="J30:M30"/>
    <mergeCell ref="C22:E22"/>
    <mergeCell ref="K22:M22"/>
    <mergeCell ref="C16:E16"/>
    <mergeCell ref="K16:M16"/>
    <mergeCell ref="C17:E17"/>
    <mergeCell ref="K17:M17"/>
    <mergeCell ref="C18:E18"/>
    <mergeCell ref="K18:M18"/>
    <mergeCell ref="C19:E19"/>
    <mergeCell ref="C20:E20"/>
    <mergeCell ref="J20:M20"/>
    <mergeCell ref="C21:E21"/>
    <mergeCell ref="K21:M21"/>
    <mergeCell ref="A10:D10"/>
    <mergeCell ref="I10:L10"/>
    <mergeCell ref="A13:E13"/>
    <mergeCell ref="I13:M13"/>
    <mergeCell ref="B15:E15"/>
    <mergeCell ref="J15:M15"/>
    <mergeCell ref="D2:N2"/>
    <mergeCell ref="D3:N3"/>
    <mergeCell ref="D4:N4"/>
    <mergeCell ref="D5:N5"/>
    <mergeCell ref="A7:C7"/>
    <mergeCell ref="D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8"/>
  <sheetViews>
    <sheetView topLeftCell="A43" workbookViewId="0">
      <selection activeCell="G37" sqref="G37"/>
    </sheetView>
  </sheetViews>
  <sheetFormatPr baseColWidth="10" defaultRowHeight="15"/>
  <cols>
    <col min="2" max="2" width="19.7109375" customWidth="1"/>
    <col min="3" max="3" width="26.7109375" customWidth="1"/>
    <col min="4" max="9" width="14.28515625" customWidth="1"/>
  </cols>
  <sheetData>
    <row r="3" spans="1:9">
      <c r="A3" s="500" t="s">
        <v>0</v>
      </c>
      <c r="B3" s="501"/>
      <c r="C3" s="501"/>
      <c r="D3" s="501"/>
      <c r="E3" s="501"/>
      <c r="F3" s="501"/>
      <c r="G3" s="501"/>
      <c r="H3" s="501"/>
      <c r="I3" s="502"/>
    </row>
    <row r="4" spans="1:9">
      <c r="A4" s="503" t="s">
        <v>5</v>
      </c>
      <c r="B4" s="504"/>
      <c r="C4" s="504"/>
      <c r="D4" s="504"/>
      <c r="E4" s="504"/>
      <c r="F4" s="504"/>
      <c r="G4" s="504"/>
      <c r="H4" s="504"/>
      <c r="I4" s="505"/>
    </row>
    <row r="5" spans="1:9">
      <c r="A5" s="506" t="s">
        <v>208</v>
      </c>
      <c r="B5" s="507"/>
      <c r="C5" s="507"/>
      <c r="D5" s="507"/>
      <c r="E5" s="507"/>
      <c r="F5" s="507"/>
      <c r="G5" s="507"/>
      <c r="H5" s="507"/>
      <c r="I5" s="508"/>
    </row>
    <row r="6" spans="1:9">
      <c r="A6" s="509" t="s">
        <v>134</v>
      </c>
      <c r="B6" s="510"/>
      <c r="C6" s="510"/>
      <c r="D6" s="510"/>
      <c r="E6" s="510"/>
      <c r="F6" s="510"/>
      <c r="G6" s="510"/>
      <c r="H6" s="510"/>
      <c r="I6" s="511"/>
    </row>
    <row r="7" spans="1:9">
      <c r="A7" s="347"/>
      <c r="B7" s="347"/>
      <c r="C7" s="347"/>
      <c r="D7" s="272"/>
      <c r="E7" s="348"/>
      <c r="F7" s="348"/>
      <c r="G7" s="348"/>
      <c r="H7" s="348"/>
      <c r="I7" s="348"/>
    </row>
    <row r="8" spans="1:9">
      <c r="A8" s="512" t="s">
        <v>209</v>
      </c>
      <c r="B8" s="513"/>
      <c r="C8" s="513"/>
      <c r="D8" s="515" t="s">
        <v>210</v>
      </c>
      <c r="E8" s="516"/>
      <c r="F8" s="516"/>
      <c r="G8" s="516"/>
      <c r="H8" s="517"/>
      <c r="I8" s="518" t="s">
        <v>211</v>
      </c>
    </row>
    <row r="9" spans="1:9" ht="48.75">
      <c r="A9" s="513"/>
      <c r="B9" s="513"/>
      <c r="C9" s="513"/>
      <c r="D9" s="349" t="s">
        <v>212</v>
      </c>
      <c r="E9" s="350" t="s">
        <v>213</v>
      </c>
      <c r="F9" s="349" t="s">
        <v>214</v>
      </c>
      <c r="G9" s="349" t="s">
        <v>215</v>
      </c>
      <c r="H9" s="349" t="s">
        <v>216</v>
      </c>
      <c r="I9" s="518"/>
    </row>
    <row r="10" spans="1:9">
      <c r="A10" s="514"/>
      <c r="B10" s="514"/>
      <c r="C10" s="514"/>
      <c r="D10" s="351" t="s">
        <v>217</v>
      </c>
      <c r="E10" s="351" t="s">
        <v>218</v>
      </c>
      <c r="F10" s="351" t="s">
        <v>219</v>
      </c>
      <c r="G10" s="351" t="s">
        <v>220</v>
      </c>
      <c r="H10" s="351" t="s">
        <v>221</v>
      </c>
      <c r="I10" s="351" t="s">
        <v>222</v>
      </c>
    </row>
    <row r="11" spans="1:9">
      <c r="A11" s="352"/>
      <c r="B11" s="353"/>
      <c r="C11" s="354"/>
      <c r="D11" s="355"/>
      <c r="E11" s="356"/>
      <c r="F11" s="356"/>
      <c r="G11" s="356"/>
      <c r="H11" s="356"/>
      <c r="I11" s="356"/>
    </row>
    <row r="12" spans="1:9">
      <c r="A12" s="519" t="s">
        <v>11</v>
      </c>
      <c r="B12" s="520"/>
      <c r="C12" s="521"/>
      <c r="D12" s="263">
        <v>0</v>
      </c>
      <c r="E12" s="263">
        <v>0</v>
      </c>
      <c r="F12" s="264">
        <f>D12+E12</f>
        <v>0</v>
      </c>
      <c r="G12" s="263">
        <v>0</v>
      </c>
      <c r="H12" s="263">
        <v>0</v>
      </c>
      <c r="I12" s="264">
        <f>IF(H12-D12&lt;0, 0, H12-D12)</f>
        <v>0</v>
      </c>
    </row>
    <row r="13" spans="1:9">
      <c r="A13" s="519" t="s">
        <v>190</v>
      </c>
      <c r="B13" s="520"/>
      <c r="C13" s="521"/>
      <c r="D13" s="263">
        <v>0</v>
      </c>
      <c r="E13" s="263">
        <v>0</v>
      </c>
      <c r="F13" s="264">
        <f>D13+E13</f>
        <v>0</v>
      </c>
      <c r="G13" s="263">
        <v>0</v>
      </c>
      <c r="H13" s="263">
        <v>0</v>
      </c>
      <c r="I13" s="264">
        <f t="shared" ref="I13:I25" si="0">IF(H13-D13&lt;0, 0, H13-D13)</f>
        <v>0</v>
      </c>
    </row>
    <row r="14" spans="1:9">
      <c r="A14" s="519" t="s">
        <v>15</v>
      </c>
      <c r="B14" s="520"/>
      <c r="C14" s="521"/>
      <c r="D14" s="263">
        <v>0</v>
      </c>
      <c r="E14" s="263">
        <v>0</v>
      </c>
      <c r="F14" s="264">
        <f>D14+E14</f>
        <v>0</v>
      </c>
      <c r="G14" s="263">
        <v>0</v>
      </c>
      <c r="H14" s="263">
        <v>0</v>
      </c>
      <c r="I14" s="264">
        <f t="shared" si="0"/>
        <v>0</v>
      </c>
    </row>
    <row r="15" spans="1:9">
      <c r="A15" s="519" t="s">
        <v>17</v>
      </c>
      <c r="B15" s="520"/>
      <c r="C15" s="521"/>
      <c r="D15" s="263">
        <v>0</v>
      </c>
      <c r="E15" s="263">
        <v>0</v>
      </c>
      <c r="F15" s="264">
        <f>D15+E15</f>
        <v>0</v>
      </c>
      <c r="G15" s="263">
        <v>0</v>
      </c>
      <c r="H15" s="263">
        <v>0</v>
      </c>
      <c r="I15" s="264">
        <f t="shared" si="0"/>
        <v>0</v>
      </c>
    </row>
    <row r="16" spans="1:9">
      <c r="A16" s="519" t="s">
        <v>223</v>
      </c>
      <c r="B16" s="520"/>
      <c r="C16" s="521"/>
      <c r="D16" s="264">
        <f t="shared" ref="D16:I16" si="1">D17+D18</f>
        <v>3000000</v>
      </c>
      <c r="E16" s="264">
        <f t="shared" si="1"/>
        <v>-209409.93</v>
      </c>
      <c r="F16" s="264">
        <f t="shared" si="1"/>
        <v>2790590.07</v>
      </c>
      <c r="G16" s="264">
        <f t="shared" si="1"/>
        <v>2790590.07</v>
      </c>
      <c r="H16" s="264">
        <f t="shared" si="1"/>
        <v>2790590.07</v>
      </c>
      <c r="I16" s="264">
        <f t="shared" si="1"/>
        <v>0</v>
      </c>
    </row>
    <row r="17" spans="1:9">
      <c r="A17" s="357" t="s">
        <v>452</v>
      </c>
      <c r="B17" s="520"/>
      <c r="C17" s="521"/>
      <c r="D17" s="263">
        <v>3000000</v>
      </c>
      <c r="E17" s="263">
        <v>-209409.93</v>
      </c>
      <c r="F17" s="264">
        <f>D17+E17</f>
        <v>2790590.07</v>
      </c>
      <c r="G17" s="263">
        <v>2790590.07</v>
      </c>
      <c r="H17" s="263">
        <v>2790590.07</v>
      </c>
      <c r="I17" s="264">
        <f t="shared" si="0"/>
        <v>0</v>
      </c>
    </row>
    <row r="18" spans="1:9">
      <c r="A18" s="357" t="s">
        <v>453</v>
      </c>
      <c r="B18" s="520"/>
      <c r="C18" s="521"/>
      <c r="D18" s="263">
        <v>0</v>
      </c>
      <c r="E18" s="263">
        <v>0</v>
      </c>
      <c r="F18" s="264">
        <f>D18+E18</f>
        <v>0</v>
      </c>
      <c r="G18" s="263">
        <v>0</v>
      </c>
      <c r="H18" s="263">
        <v>0</v>
      </c>
      <c r="I18" s="264">
        <f t="shared" si="0"/>
        <v>0</v>
      </c>
    </row>
    <row r="19" spans="1:9">
      <c r="A19" s="519" t="s">
        <v>224</v>
      </c>
      <c r="B19" s="520"/>
      <c r="C19" s="521"/>
      <c r="D19" s="264">
        <f t="shared" ref="D19:I19" si="2">D20+D21</f>
        <v>2500000</v>
      </c>
      <c r="E19" s="264">
        <f t="shared" si="2"/>
        <v>300547.65999999997</v>
      </c>
      <c r="F19" s="264">
        <f t="shared" si="2"/>
        <v>2800547.66</v>
      </c>
      <c r="G19" s="264">
        <f t="shared" si="2"/>
        <v>2800547.66</v>
      </c>
      <c r="H19" s="264">
        <f t="shared" si="2"/>
        <v>2726732.23</v>
      </c>
      <c r="I19" s="264">
        <f t="shared" si="2"/>
        <v>226732.22999999998</v>
      </c>
    </row>
    <row r="20" spans="1:9">
      <c r="A20" s="357" t="s">
        <v>452</v>
      </c>
      <c r="B20" s="520"/>
      <c r="C20" s="521"/>
      <c r="D20" s="263">
        <v>2500000</v>
      </c>
      <c r="E20" s="263">
        <v>300547.65999999997</v>
      </c>
      <c r="F20" s="264">
        <f t="shared" ref="F20:F25" si="3">D20+E20</f>
        <v>2800547.66</v>
      </c>
      <c r="G20" s="263">
        <v>2800547.66</v>
      </c>
      <c r="H20" s="263">
        <v>2726732.23</v>
      </c>
      <c r="I20" s="264">
        <f t="shared" si="0"/>
        <v>226732.22999999998</v>
      </c>
    </row>
    <row r="21" spans="1:9">
      <c r="A21" s="357" t="s">
        <v>453</v>
      </c>
      <c r="B21" s="520"/>
      <c r="C21" s="521"/>
      <c r="D21" s="263">
        <v>0</v>
      </c>
      <c r="E21" s="263">
        <v>0</v>
      </c>
      <c r="F21" s="264">
        <f t="shared" si="3"/>
        <v>0</v>
      </c>
      <c r="G21" s="263">
        <v>0</v>
      </c>
      <c r="H21" s="263">
        <v>0</v>
      </c>
      <c r="I21" s="264">
        <f t="shared" si="0"/>
        <v>0</v>
      </c>
    </row>
    <row r="22" spans="1:9">
      <c r="A22" s="519" t="s">
        <v>225</v>
      </c>
      <c r="B22" s="520"/>
      <c r="C22" s="521"/>
      <c r="D22" s="263">
        <v>0</v>
      </c>
      <c r="E22" s="263">
        <v>0</v>
      </c>
      <c r="F22" s="264">
        <f t="shared" si="3"/>
        <v>0</v>
      </c>
      <c r="G22" s="263">
        <v>0</v>
      </c>
      <c r="H22" s="263">
        <v>0</v>
      </c>
      <c r="I22" s="264">
        <f t="shared" si="0"/>
        <v>0</v>
      </c>
    </row>
    <row r="23" spans="1:9">
      <c r="A23" s="519" t="s">
        <v>29</v>
      </c>
      <c r="B23" s="520"/>
      <c r="C23" s="521"/>
      <c r="D23" s="263">
        <v>0</v>
      </c>
      <c r="E23" s="263">
        <v>5694286</v>
      </c>
      <c r="F23" s="264">
        <f t="shared" si="3"/>
        <v>5694286</v>
      </c>
      <c r="G23" s="263">
        <v>5694286</v>
      </c>
      <c r="H23" s="263">
        <v>4840143</v>
      </c>
      <c r="I23" s="264">
        <f t="shared" si="0"/>
        <v>4840143</v>
      </c>
    </row>
    <row r="24" spans="1:9">
      <c r="A24" s="519" t="s">
        <v>226</v>
      </c>
      <c r="B24" s="520"/>
      <c r="C24" s="521"/>
      <c r="D24" s="263">
        <v>527708158.00999999</v>
      </c>
      <c r="E24" s="263">
        <v>3257422.47</v>
      </c>
      <c r="F24" s="264">
        <f t="shared" si="3"/>
        <v>530965580.48000002</v>
      </c>
      <c r="G24" s="263">
        <v>530965580.48000002</v>
      </c>
      <c r="H24" s="263">
        <v>530965580.48100001</v>
      </c>
      <c r="I24" s="264">
        <f t="shared" si="0"/>
        <v>3257422.4710000157</v>
      </c>
    </row>
    <row r="25" spans="1:9">
      <c r="A25" s="519" t="s">
        <v>227</v>
      </c>
      <c r="B25" s="520"/>
      <c r="C25" s="521"/>
      <c r="D25" s="263">
        <v>0</v>
      </c>
      <c r="E25" s="263">
        <v>0</v>
      </c>
      <c r="F25" s="264">
        <f t="shared" si="3"/>
        <v>0</v>
      </c>
      <c r="G25" s="263">
        <v>0</v>
      </c>
      <c r="H25" s="263">
        <v>0</v>
      </c>
      <c r="I25" s="264">
        <f t="shared" si="0"/>
        <v>0</v>
      </c>
    </row>
    <row r="26" spans="1:9">
      <c r="A26" s="358"/>
      <c r="B26" s="359"/>
      <c r="C26" s="360"/>
      <c r="D26" s="361"/>
      <c r="E26" s="361"/>
      <c r="F26" s="361"/>
      <c r="G26" s="361"/>
      <c r="H26" s="361"/>
      <c r="I26" s="361"/>
    </row>
    <row r="27" spans="1:9">
      <c r="A27" s="362"/>
      <c r="B27" s="363"/>
      <c r="C27" s="364" t="s">
        <v>228</v>
      </c>
      <c r="D27" s="265">
        <f t="shared" ref="D27:I27" si="4">D12+D13+D14+D15+D16+D19+D22+D23+D24+D25</f>
        <v>533208158.00999999</v>
      </c>
      <c r="E27" s="265">
        <f t="shared" si="4"/>
        <v>9042846.2000000011</v>
      </c>
      <c r="F27" s="265">
        <f t="shared" si="4"/>
        <v>542251004.21000004</v>
      </c>
      <c r="G27" s="265">
        <f t="shared" si="4"/>
        <v>542251004.21000004</v>
      </c>
      <c r="H27" s="265">
        <f t="shared" si="4"/>
        <v>541323045.78100002</v>
      </c>
      <c r="I27" s="524">
        <f t="shared" si="4"/>
        <v>8324297.7010000162</v>
      </c>
    </row>
    <row r="28" spans="1:9">
      <c r="D28" s="365"/>
      <c r="E28" s="365"/>
      <c r="F28" s="365"/>
      <c r="G28" s="526" t="s">
        <v>461</v>
      </c>
      <c r="H28" s="527"/>
      <c r="I28" s="525"/>
    </row>
    <row r="31" spans="1:9">
      <c r="A31" s="512" t="s">
        <v>229</v>
      </c>
      <c r="B31" s="513"/>
      <c r="C31" s="513"/>
      <c r="D31" s="515" t="s">
        <v>210</v>
      </c>
      <c r="E31" s="516"/>
      <c r="F31" s="516"/>
      <c r="G31" s="516"/>
      <c r="H31" s="517"/>
      <c r="I31" s="518" t="s">
        <v>211</v>
      </c>
    </row>
    <row r="32" spans="1:9" ht="48.75">
      <c r="A32" s="513"/>
      <c r="B32" s="513"/>
      <c r="C32" s="513"/>
      <c r="D32" s="349" t="s">
        <v>212</v>
      </c>
      <c r="E32" s="350" t="s">
        <v>454</v>
      </c>
      <c r="F32" s="349" t="s">
        <v>214</v>
      </c>
      <c r="G32" s="349" t="s">
        <v>215</v>
      </c>
      <c r="H32" s="349" t="s">
        <v>216</v>
      </c>
      <c r="I32" s="518"/>
    </row>
    <row r="33" spans="1:9">
      <c r="A33" s="514"/>
      <c r="B33" s="514"/>
      <c r="C33" s="514"/>
      <c r="D33" s="351" t="s">
        <v>217</v>
      </c>
      <c r="E33" s="351" t="s">
        <v>218</v>
      </c>
      <c r="F33" s="351" t="s">
        <v>219</v>
      </c>
      <c r="G33" s="351" t="s">
        <v>220</v>
      </c>
      <c r="H33" s="351" t="s">
        <v>221</v>
      </c>
      <c r="I33" s="351" t="s">
        <v>222</v>
      </c>
    </row>
    <row r="34" spans="1:9">
      <c r="A34" s="366"/>
      <c r="B34" s="367"/>
      <c r="C34" s="368"/>
      <c r="D34" s="369"/>
      <c r="E34" s="369"/>
      <c r="F34" s="369"/>
      <c r="G34" s="369"/>
      <c r="H34" s="369"/>
      <c r="I34" s="369"/>
    </row>
    <row r="35" spans="1:9">
      <c r="A35" s="370" t="s">
        <v>230</v>
      </c>
      <c r="B35" s="371"/>
      <c r="C35" s="372"/>
      <c r="D35" s="266">
        <f t="shared" ref="D35:I35" si="5">D36+D37+D38+D39+D42+D45+D46</f>
        <v>5500000</v>
      </c>
      <c r="E35" s="266">
        <f t="shared" si="5"/>
        <v>5785423.7300000004</v>
      </c>
      <c r="F35" s="266">
        <f t="shared" si="5"/>
        <v>11285423.73</v>
      </c>
      <c r="G35" s="266">
        <f t="shared" si="5"/>
        <v>11285423.73</v>
      </c>
      <c r="H35" s="266">
        <f t="shared" si="5"/>
        <v>10357465.300000001</v>
      </c>
      <c r="I35" s="266">
        <f t="shared" si="5"/>
        <v>5066875.2300000004</v>
      </c>
    </row>
    <row r="36" spans="1:9">
      <c r="A36" s="373"/>
      <c r="B36" s="522" t="s">
        <v>11</v>
      </c>
      <c r="C36" s="523"/>
      <c r="D36" s="267">
        <v>0</v>
      </c>
      <c r="E36" s="267">
        <v>0</v>
      </c>
      <c r="F36" s="268">
        <f>D36+E36</f>
        <v>0</v>
      </c>
      <c r="G36" s="267">
        <v>0</v>
      </c>
      <c r="H36" s="267">
        <v>0</v>
      </c>
      <c r="I36" s="264">
        <f t="shared" ref="I36:I46" si="6">IF(H36-D36&lt;0, 0, H36-D36)</f>
        <v>0</v>
      </c>
    </row>
    <row r="37" spans="1:9">
      <c r="A37" s="373"/>
      <c r="B37" s="522" t="s">
        <v>15</v>
      </c>
      <c r="C37" s="523"/>
      <c r="D37" s="267">
        <v>0</v>
      </c>
      <c r="E37" s="267">
        <v>0</v>
      </c>
      <c r="F37" s="268">
        <f>D37+E37</f>
        <v>0</v>
      </c>
      <c r="G37" s="267">
        <v>0</v>
      </c>
      <c r="H37" s="267">
        <v>0</v>
      </c>
      <c r="I37" s="264">
        <f t="shared" si="6"/>
        <v>0</v>
      </c>
    </row>
    <row r="38" spans="1:9">
      <c r="A38" s="373"/>
      <c r="B38" s="522" t="s">
        <v>17</v>
      </c>
      <c r="C38" s="523"/>
      <c r="D38" s="267">
        <v>0</v>
      </c>
      <c r="E38" s="267">
        <v>0</v>
      </c>
      <c r="F38" s="268">
        <f>D38+E38</f>
        <v>0</v>
      </c>
      <c r="G38" s="267">
        <v>0</v>
      </c>
      <c r="H38" s="267">
        <v>0</v>
      </c>
      <c r="I38" s="264">
        <f t="shared" si="6"/>
        <v>0</v>
      </c>
    </row>
    <row r="39" spans="1:9">
      <c r="A39" s="373"/>
      <c r="B39" s="522" t="s">
        <v>223</v>
      </c>
      <c r="C39" s="523"/>
      <c r="D39" s="268">
        <f t="shared" ref="D39:I39" si="7">D40+D41</f>
        <v>3000000</v>
      </c>
      <c r="E39" s="268">
        <f t="shared" si="7"/>
        <v>-209409.93</v>
      </c>
      <c r="F39" s="268">
        <f t="shared" si="7"/>
        <v>2790590.07</v>
      </c>
      <c r="G39" s="268">
        <f t="shared" si="7"/>
        <v>2790590.07</v>
      </c>
      <c r="H39" s="268">
        <f t="shared" si="7"/>
        <v>2790590.07</v>
      </c>
      <c r="I39" s="268">
        <f t="shared" si="7"/>
        <v>0</v>
      </c>
    </row>
    <row r="40" spans="1:9">
      <c r="A40" s="373"/>
      <c r="B40" s="374" t="s">
        <v>452</v>
      </c>
      <c r="C40" s="375"/>
      <c r="D40" s="267">
        <v>3000000</v>
      </c>
      <c r="E40" s="267">
        <v>-209409.93</v>
      </c>
      <c r="F40" s="268">
        <f>D40+E40</f>
        <v>2790590.07</v>
      </c>
      <c r="G40" s="267">
        <v>2790590.07</v>
      </c>
      <c r="H40" s="267">
        <v>2790590.07</v>
      </c>
      <c r="I40" s="264">
        <f t="shared" si="6"/>
        <v>0</v>
      </c>
    </row>
    <row r="41" spans="1:9">
      <c r="A41" s="373"/>
      <c r="B41" s="374" t="s">
        <v>453</v>
      </c>
      <c r="C41" s="375"/>
      <c r="D41" s="267">
        <v>0</v>
      </c>
      <c r="E41" s="267">
        <v>0</v>
      </c>
      <c r="F41" s="268">
        <f>D41+E41</f>
        <v>0</v>
      </c>
      <c r="G41" s="267">
        <v>0</v>
      </c>
      <c r="H41" s="267">
        <v>0</v>
      </c>
      <c r="I41" s="264">
        <f t="shared" si="6"/>
        <v>0</v>
      </c>
    </row>
    <row r="42" spans="1:9">
      <c r="A42" s="373"/>
      <c r="B42" s="522" t="s">
        <v>224</v>
      </c>
      <c r="C42" s="523"/>
      <c r="D42" s="268">
        <f t="shared" ref="D42:I42" si="8">D43+D44</f>
        <v>2500000</v>
      </c>
      <c r="E42" s="268">
        <f t="shared" si="8"/>
        <v>300547.65999999997</v>
      </c>
      <c r="F42" s="268">
        <f t="shared" si="8"/>
        <v>2800547.66</v>
      </c>
      <c r="G42" s="268">
        <f t="shared" si="8"/>
        <v>2800547.66</v>
      </c>
      <c r="H42" s="268">
        <f t="shared" si="8"/>
        <v>2726732.23</v>
      </c>
      <c r="I42" s="268">
        <f t="shared" si="8"/>
        <v>226732.22999999998</v>
      </c>
    </row>
    <row r="43" spans="1:9">
      <c r="A43" s="373"/>
      <c r="B43" s="374" t="s">
        <v>452</v>
      </c>
      <c r="C43" s="375"/>
      <c r="D43" s="267">
        <v>2500000</v>
      </c>
      <c r="E43" s="267">
        <v>300547.65999999997</v>
      </c>
      <c r="F43" s="268">
        <f>D43+E43</f>
        <v>2800547.66</v>
      </c>
      <c r="G43" s="267">
        <v>2800547.66</v>
      </c>
      <c r="H43" s="267">
        <v>2726732.23</v>
      </c>
      <c r="I43" s="264">
        <f t="shared" si="6"/>
        <v>226732.22999999998</v>
      </c>
    </row>
    <row r="44" spans="1:9">
      <c r="A44" s="373"/>
      <c r="B44" s="374" t="s">
        <v>453</v>
      </c>
      <c r="C44" s="375"/>
      <c r="D44" s="267">
        <v>0</v>
      </c>
      <c r="E44" s="267">
        <v>0</v>
      </c>
      <c r="F44" s="268">
        <f>D44+E44</f>
        <v>0</v>
      </c>
      <c r="G44" s="267">
        <v>0</v>
      </c>
      <c r="H44" s="267">
        <v>0</v>
      </c>
      <c r="I44" s="264">
        <f t="shared" si="6"/>
        <v>0</v>
      </c>
    </row>
    <row r="45" spans="1:9">
      <c r="A45" s="373"/>
      <c r="B45" s="522" t="s">
        <v>29</v>
      </c>
      <c r="C45" s="523"/>
      <c r="D45" s="267">
        <v>0</v>
      </c>
      <c r="E45" s="267">
        <v>5694286</v>
      </c>
      <c r="F45" s="268">
        <f>D45+E45</f>
        <v>5694286</v>
      </c>
      <c r="G45" s="267">
        <v>5694286</v>
      </c>
      <c r="H45" s="267">
        <v>4840143</v>
      </c>
      <c r="I45" s="264">
        <f t="shared" si="6"/>
        <v>4840143</v>
      </c>
    </row>
    <row r="46" spans="1:9">
      <c r="A46" s="373"/>
      <c r="B46" s="522" t="s">
        <v>226</v>
      </c>
      <c r="C46" s="523"/>
      <c r="D46" s="267">
        <v>0</v>
      </c>
      <c r="E46" s="267">
        <v>0</v>
      </c>
      <c r="F46" s="268">
        <f>D46+E46</f>
        <v>0</v>
      </c>
      <c r="G46" s="267">
        <v>0</v>
      </c>
      <c r="H46" s="267">
        <v>0</v>
      </c>
      <c r="I46" s="264">
        <f t="shared" si="6"/>
        <v>0</v>
      </c>
    </row>
    <row r="47" spans="1:9">
      <c r="A47" s="373"/>
      <c r="B47" s="374"/>
      <c r="C47" s="375"/>
      <c r="D47" s="268"/>
      <c r="E47" s="268"/>
      <c r="F47" s="268"/>
      <c r="G47" s="268"/>
      <c r="H47" s="268"/>
      <c r="I47" s="268"/>
    </row>
    <row r="48" spans="1:9">
      <c r="A48" s="370" t="s">
        <v>231</v>
      </c>
      <c r="B48" s="371"/>
      <c r="C48" s="375"/>
      <c r="D48" s="269">
        <f t="shared" ref="D48:I48" si="9">D49+D50+D51</f>
        <v>527708158.00999999</v>
      </c>
      <c r="E48" s="269">
        <f t="shared" si="9"/>
        <v>3257422.47</v>
      </c>
      <c r="F48" s="269">
        <f t="shared" si="9"/>
        <v>530965580.48000002</v>
      </c>
      <c r="G48" s="269">
        <f t="shared" si="9"/>
        <v>530965580.48000002</v>
      </c>
      <c r="H48" s="269">
        <f t="shared" si="9"/>
        <v>530965580.48100001</v>
      </c>
      <c r="I48" s="269">
        <f t="shared" si="9"/>
        <v>3257422.4710000157</v>
      </c>
    </row>
    <row r="49" spans="1:9">
      <c r="A49" s="370"/>
      <c r="B49" s="522" t="s">
        <v>190</v>
      </c>
      <c r="C49" s="523"/>
      <c r="D49" s="267">
        <v>0</v>
      </c>
      <c r="E49" s="267">
        <v>0</v>
      </c>
      <c r="F49" s="268">
        <f>D49+E49</f>
        <v>0</v>
      </c>
      <c r="G49" s="267">
        <v>0</v>
      </c>
      <c r="H49" s="267">
        <v>0</v>
      </c>
      <c r="I49" s="264">
        <f>IF(H49-D49&lt;0, 0, H49-D49)</f>
        <v>0</v>
      </c>
    </row>
    <row r="50" spans="1:9">
      <c r="A50" s="373"/>
      <c r="B50" s="522" t="s">
        <v>225</v>
      </c>
      <c r="C50" s="523"/>
      <c r="D50" s="267">
        <v>0</v>
      </c>
      <c r="E50" s="267">
        <v>0</v>
      </c>
      <c r="F50" s="268">
        <f>D50+E50</f>
        <v>0</v>
      </c>
      <c r="G50" s="267">
        <v>0</v>
      </c>
      <c r="H50" s="267">
        <v>0</v>
      </c>
      <c r="I50" s="264">
        <f>IF(H50-D50&lt;0, 0, H50-D50)</f>
        <v>0</v>
      </c>
    </row>
    <row r="51" spans="1:9">
      <c r="A51" s="373"/>
      <c r="B51" s="522" t="s">
        <v>226</v>
      </c>
      <c r="C51" s="523"/>
      <c r="D51" s="267">
        <v>527708158.00999999</v>
      </c>
      <c r="E51" s="267">
        <v>3257422.47</v>
      </c>
      <c r="F51" s="268">
        <f>D51+E51</f>
        <v>530965580.48000002</v>
      </c>
      <c r="G51" s="267">
        <v>530965580.48000002</v>
      </c>
      <c r="H51" s="267">
        <v>530965580.48100001</v>
      </c>
      <c r="I51" s="264">
        <f>IF(H51-D51&lt;0, 0, H51-D51)</f>
        <v>3257422.4710000157</v>
      </c>
    </row>
    <row r="52" spans="1:9">
      <c r="A52" s="376"/>
      <c r="B52" s="377"/>
      <c r="C52" s="378"/>
      <c r="D52" s="266"/>
      <c r="E52" s="266"/>
      <c r="F52" s="266"/>
      <c r="G52" s="266"/>
      <c r="H52" s="266"/>
      <c r="I52" s="266"/>
    </row>
    <row r="53" spans="1:9">
      <c r="A53" s="370" t="s">
        <v>232</v>
      </c>
      <c r="B53" s="379"/>
      <c r="C53" s="375"/>
      <c r="D53" s="266">
        <f t="shared" ref="D53:I53" si="10">D54</f>
        <v>0</v>
      </c>
      <c r="E53" s="266">
        <f t="shared" si="10"/>
        <v>0</v>
      </c>
      <c r="F53" s="266">
        <f t="shared" si="10"/>
        <v>0</v>
      </c>
      <c r="G53" s="266">
        <f t="shared" si="10"/>
        <v>0</v>
      </c>
      <c r="H53" s="266">
        <f t="shared" si="10"/>
        <v>0</v>
      </c>
      <c r="I53" s="266">
        <f t="shared" si="10"/>
        <v>0</v>
      </c>
    </row>
    <row r="54" spans="1:9">
      <c r="A54" s="373"/>
      <c r="B54" s="522" t="s">
        <v>227</v>
      </c>
      <c r="C54" s="523"/>
      <c r="D54" s="267">
        <v>0</v>
      </c>
      <c r="E54" s="267">
        <v>0</v>
      </c>
      <c r="F54" s="268">
        <f>D54+E54</f>
        <v>0</v>
      </c>
      <c r="G54" s="267">
        <v>0</v>
      </c>
      <c r="H54" s="267">
        <v>0</v>
      </c>
      <c r="I54" s="264">
        <f>IF(H54-D54&lt;0, 0, H54-D54)</f>
        <v>0</v>
      </c>
    </row>
    <row r="55" spans="1:9">
      <c r="A55" s="380"/>
      <c r="B55" s="381"/>
      <c r="C55" s="382"/>
      <c r="D55" s="270"/>
      <c r="E55" s="270"/>
      <c r="F55" s="270"/>
      <c r="G55" s="270"/>
      <c r="H55" s="270"/>
      <c r="I55" s="270"/>
    </row>
    <row r="56" spans="1:9">
      <c r="A56" s="383"/>
      <c r="B56" s="384"/>
      <c r="C56" s="385" t="s">
        <v>228</v>
      </c>
      <c r="D56" s="271">
        <f t="shared" ref="D56:I56" si="11">D35+D48+D53</f>
        <v>533208158.00999999</v>
      </c>
      <c r="E56" s="271">
        <f t="shared" si="11"/>
        <v>9042846.2000000011</v>
      </c>
      <c r="F56" s="271">
        <f t="shared" si="11"/>
        <v>542251004.21000004</v>
      </c>
      <c r="G56" s="271">
        <f t="shared" si="11"/>
        <v>542251004.21000004</v>
      </c>
      <c r="H56" s="271">
        <f t="shared" si="11"/>
        <v>541323045.78100002</v>
      </c>
      <c r="I56" s="529">
        <f t="shared" si="11"/>
        <v>8324297.7010000162</v>
      </c>
    </row>
    <row r="57" spans="1:9">
      <c r="A57" s="386"/>
      <c r="B57" s="386"/>
      <c r="C57" s="386"/>
      <c r="D57" s="387"/>
      <c r="E57" s="387"/>
      <c r="F57" s="387"/>
      <c r="G57" s="531" t="s">
        <v>461</v>
      </c>
      <c r="H57" s="532"/>
      <c r="I57" s="530"/>
    </row>
    <row r="58" spans="1:9">
      <c r="A58" s="528"/>
      <c r="B58" s="528"/>
      <c r="C58" s="528"/>
      <c r="D58" s="528"/>
      <c r="E58" s="528"/>
      <c r="F58" s="528"/>
      <c r="G58" s="528"/>
      <c r="H58" s="528"/>
      <c r="I58" s="528"/>
    </row>
  </sheetData>
  <mergeCells count="40">
    <mergeCell ref="A58:I58"/>
    <mergeCell ref="B46:C46"/>
    <mergeCell ref="B49:C49"/>
    <mergeCell ref="B50:C50"/>
    <mergeCell ref="B51:C51"/>
    <mergeCell ref="B54:C54"/>
    <mergeCell ref="I56:I57"/>
    <mergeCell ref="G57:H57"/>
    <mergeCell ref="B45:C45"/>
    <mergeCell ref="A24:C24"/>
    <mergeCell ref="A25:C25"/>
    <mergeCell ref="I27:I28"/>
    <mergeCell ref="G28:H28"/>
    <mergeCell ref="A31:C33"/>
    <mergeCell ref="D31:H31"/>
    <mergeCell ref="I31:I32"/>
    <mergeCell ref="B36:C36"/>
    <mergeCell ref="B37:C37"/>
    <mergeCell ref="B38:C38"/>
    <mergeCell ref="B39:C39"/>
    <mergeCell ref="B42:C42"/>
    <mergeCell ref="A23:C23"/>
    <mergeCell ref="A12:C12"/>
    <mergeCell ref="A13:C13"/>
    <mergeCell ref="A14:C14"/>
    <mergeCell ref="A15:C15"/>
    <mergeCell ref="A16:C16"/>
    <mergeCell ref="B17:C17"/>
    <mergeCell ref="B18:C18"/>
    <mergeCell ref="A19:C19"/>
    <mergeCell ref="B20:C20"/>
    <mergeCell ref="B21:C21"/>
    <mergeCell ref="A22:C22"/>
    <mergeCell ref="A3:I3"/>
    <mergeCell ref="A4:I4"/>
    <mergeCell ref="A5:I5"/>
    <mergeCell ref="A6:I6"/>
    <mergeCell ref="A8:C10"/>
    <mergeCell ref="D8:H8"/>
    <mergeCell ref="I8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76" workbookViewId="0">
      <selection activeCell="F21" sqref="F21"/>
    </sheetView>
  </sheetViews>
  <sheetFormatPr baseColWidth="10" defaultRowHeight="15"/>
  <cols>
    <col min="3" max="3" width="48.5703125" customWidth="1"/>
  </cols>
  <sheetData>
    <row r="1" spans="1:9">
      <c r="A1" s="108"/>
      <c r="B1" s="262"/>
      <c r="C1" s="262"/>
      <c r="D1" s="262"/>
      <c r="E1" s="262"/>
      <c r="F1" s="262"/>
      <c r="G1" s="262"/>
      <c r="H1" s="262"/>
      <c r="I1" s="262"/>
    </row>
    <row r="2" spans="1:9">
      <c r="A2" s="108"/>
      <c r="B2" s="543" t="s">
        <v>0</v>
      </c>
      <c r="C2" s="544"/>
      <c r="D2" s="544"/>
      <c r="E2" s="544"/>
      <c r="F2" s="544"/>
      <c r="G2" s="544"/>
      <c r="H2" s="544"/>
      <c r="I2" s="545"/>
    </row>
    <row r="3" spans="1:9">
      <c r="A3" s="108"/>
      <c r="B3" s="546" t="s">
        <v>5</v>
      </c>
      <c r="C3" s="547"/>
      <c r="D3" s="547"/>
      <c r="E3" s="547"/>
      <c r="F3" s="547"/>
      <c r="G3" s="547"/>
      <c r="H3" s="547"/>
      <c r="I3" s="548"/>
    </row>
    <row r="4" spans="1:9">
      <c r="A4" s="108"/>
      <c r="B4" s="549" t="s">
        <v>233</v>
      </c>
      <c r="C4" s="550"/>
      <c r="D4" s="550"/>
      <c r="E4" s="550"/>
      <c r="F4" s="550"/>
      <c r="G4" s="550"/>
      <c r="H4" s="550"/>
      <c r="I4" s="551"/>
    </row>
    <row r="5" spans="1:9">
      <c r="A5" s="108"/>
      <c r="B5" s="549" t="s">
        <v>234</v>
      </c>
      <c r="C5" s="550"/>
      <c r="D5" s="550"/>
      <c r="E5" s="550"/>
      <c r="F5" s="550"/>
      <c r="G5" s="550"/>
      <c r="H5" s="550"/>
      <c r="I5" s="551"/>
    </row>
    <row r="6" spans="1:9">
      <c r="A6" s="108"/>
      <c r="B6" s="552" t="s">
        <v>134</v>
      </c>
      <c r="C6" s="553"/>
      <c r="D6" s="553"/>
      <c r="E6" s="553"/>
      <c r="F6" s="553"/>
      <c r="G6" s="553"/>
      <c r="H6" s="553"/>
      <c r="I6" s="554"/>
    </row>
    <row r="7" spans="1:9">
      <c r="A7" s="108"/>
      <c r="B7" s="272"/>
      <c r="C7" s="272"/>
      <c r="D7" s="272"/>
      <c r="E7" s="272"/>
      <c r="F7" s="272"/>
      <c r="G7" s="272"/>
      <c r="H7" s="272"/>
      <c r="I7" s="272"/>
    </row>
    <row r="8" spans="1:9">
      <c r="A8" s="108"/>
      <c r="B8" s="533" t="s">
        <v>6</v>
      </c>
      <c r="C8" s="534"/>
      <c r="D8" s="539" t="s">
        <v>235</v>
      </c>
      <c r="E8" s="540"/>
      <c r="F8" s="540"/>
      <c r="G8" s="540"/>
      <c r="H8" s="541"/>
      <c r="I8" s="542" t="s">
        <v>236</v>
      </c>
    </row>
    <row r="9" spans="1:9" ht="48.75">
      <c r="A9" s="108"/>
      <c r="B9" s="535"/>
      <c r="C9" s="536"/>
      <c r="D9" s="273" t="s">
        <v>237</v>
      </c>
      <c r="E9" s="274" t="s">
        <v>238</v>
      </c>
      <c r="F9" s="273" t="s">
        <v>214</v>
      </c>
      <c r="G9" s="273" t="s">
        <v>215</v>
      </c>
      <c r="H9" s="273" t="s">
        <v>239</v>
      </c>
      <c r="I9" s="542"/>
    </row>
    <row r="10" spans="1:9">
      <c r="A10" s="108"/>
      <c r="B10" s="537"/>
      <c r="C10" s="538"/>
      <c r="D10" s="275">
        <v>1</v>
      </c>
      <c r="E10" s="275">
        <v>2</v>
      </c>
      <c r="F10" s="275" t="s">
        <v>240</v>
      </c>
      <c r="G10" s="275">
        <v>4</v>
      </c>
      <c r="H10" s="275">
        <v>5</v>
      </c>
      <c r="I10" s="275" t="s">
        <v>241</v>
      </c>
    </row>
    <row r="11" spans="1:9">
      <c r="A11" s="108"/>
      <c r="B11" s="276"/>
      <c r="C11" s="277"/>
      <c r="D11" s="278"/>
      <c r="E11" s="278"/>
      <c r="F11" s="279">
        <f t="shared" ref="F11:F74" si="0">D11+E11</f>
        <v>0</v>
      </c>
      <c r="G11" s="278"/>
      <c r="H11" s="278"/>
      <c r="I11" s="278">
        <f t="shared" ref="I11:I74" si="1">F11-G11</f>
        <v>0</v>
      </c>
    </row>
    <row r="12" spans="1:9">
      <c r="A12" s="108"/>
      <c r="B12" s="276"/>
      <c r="C12" s="277" t="s">
        <v>242</v>
      </c>
      <c r="D12" s="278">
        <v>6796368.4500000002</v>
      </c>
      <c r="E12" s="278">
        <v>219663.59999999998</v>
      </c>
      <c r="F12" s="279">
        <f t="shared" si="0"/>
        <v>7016032.0499999998</v>
      </c>
      <c r="G12" s="278">
        <v>7016032.0500000129</v>
      </c>
      <c r="H12" s="278">
        <v>6754169.2000000002</v>
      </c>
      <c r="I12" s="278">
        <f t="shared" si="1"/>
        <v>-1.3038516044616699E-8</v>
      </c>
    </row>
    <row r="13" spans="1:9">
      <c r="A13" s="108"/>
      <c r="B13" s="276"/>
      <c r="C13" s="277" t="s">
        <v>243</v>
      </c>
      <c r="D13" s="278">
        <v>2774545.2100000004</v>
      </c>
      <c r="E13" s="278">
        <v>465789.18000000011</v>
      </c>
      <c r="F13" s="279">
        <f t="shared" si="0"/>
        <v>3240334.3900000006</v>
      </c>
      <c r="G13" s="278">
        <v>3240334.390000009</v>
      </c>
      <c r="H13" s="278">
        <v>3060337.31</v>
      </c>
      <c r="I13" s="278">
        <f t="shared" si="1"/>
        <v>-8.3819031715393066E-9</v>
      </c>
    </row>
    <row r="14" spans="1:9">
      <c r="A14" s="108"/>
      <c r="B14" s="276"/>
      <c r="C14" s="277" t="s">
        <v>244</v>
      </c>
      <c r="D14" s="278">
        <v>5509437.1200000001</v>
      </c>
      <c r="E14" s="278">
        <v>-969393.3899999999</v>
      </c>
      <c r="F14" s="279">
        <f t="shared" si="0"/>
        <v>4540043.7300000004</v>
      </c>
      <c r="G14" s="278">
        <v>4540043.730000006</v>
      </c>
      <c r="H14" s="278">
        <v>4416816.1100000003</v>
      </c>
      <c r="I14" s="278">
        <f t="shared" si="1"/>
        <v>0</v>
      </c>
    </row>
    <row r="15" spans="1:9">
      <c r="A15" s="108"/>
      <c r="B15" s="276"/>
      <c r="C15" s="277" t="s">
        <v>245</v>
      </c>
      <c r="D15" s="278">
        <v>366198.58000000007</v>
      </c>
      <c r="E15" s="278">
        <v>188923.34999999998</v>
      </c>
      <c r="F15" s="279">
        <f t="shared" si="0"/>
        <v>555121.93000000005</v>
      </c>
      <c r="G15" s="278">
        <v>555121.92999999982</v>
      </c>
      <c r="H15" s="278">
        <v>523088.22</v>
      </c>
      <c r="I15" s="278">
        <f t="shared" si="1"/>
        <v>0</v>
      </c>
    </row>
    <row r="16" spans="1:9">
      <c r="A16" s="108"/>
      <c r="B16" s="276"/>
      <c r="C16" s="277" t="s">
        <v>246</v>
      </c>
      <c r="D16" s="278">
        <v>15862613.409999996</v>
      </c>
      <c r="E16" s="278">
        <v>3138922.8899999997</v>
      </c>
      <c r="F16" s="279">
        <f t="shared" si="0"/>
        <v>19001536.299999997</v>
      </c>
      <c r="G16" s="278">
        <v>19001536.300000012</v>
      </c>
      <c r="H16" s="278">
        <v>18107811.629999999</v>
      </c>
      <c r="I16" s="278">
        <f t="shared" si="1"/>
        <v>0</v>
      </c>
    </row>
    <row r="17" spans="1:9">
      <c r="A17" s="108"/>
      <c r="B17" s="276"/>
      <c r="C17" s="277" t="s">
        <v>247</v>
      </c>
      <c r="D17" s="278">
        <v>7223034.629999999</v>
      </c>
      <c r="E17" s="278">
        <v>532316.25999999989</v>
      </c>
      <c r="F17" s="279">
        <f t="shared" si="0"/>
        <v>7755350.8899999987</v>
      </c>
      <c r="G17" s="278">
        <v>7755350.8900000015</v>
      </c>
      <c r="H17" s="278">
        <v>7532552.6399999997</v>
      </c>
      <c r="I17" s="278">
        <f t="shared" si="1"/>
        <v>0</v>
      </c>
    </row>
    <row r="18" spans="1:9">
      <c r="A18" s="108"/>
      <c r="B18" s="276"/>
      <c r="C18" s="277" t="s">
        <v>248</v>
      </c>
      <c r="D18" s="278">
        <v>40242766.529999994</v>
      </c>
      <c r="E18" s="278">
        <v>-1653318.0999999922</v>
      </c>
      <c r="F18" s="279">
        <f t="shared" si="0"/>
        <v>38589448.43</v>
      </c>
      <c r="G18" s="278">
        <v>38568626.42999988</v>
      </c>
      <c r="H18" s="278">
        <v>37376768.729999997</v>
      </c>
      <c r="I18" s="278">
        <f t="shared" si="1"/>
        <v>20822.000000119209</v>
      </c>
    </row>
    <row r="19" spans="1:9">
      <c r="A19" s="108"/>
      <c r="B19" s="276"/>
      <c r="C19" s="277" t="s">
        <v>249</v>
      </c>
      <c r="D19" s="278">
        <v>2909783.3100000005</v>
      </c>
      <c r="E19" s="278">
        <v>447478.49999999965</v>
      </c>
      <c r="F19" s="279">
        <f t="shared" si="0"/>
        <v>3357261.81</v>
      </c>
      <c r="G19" s="278">
        <v>3357261.8100000108</v>
      </c>
      <c r="H19" s="278">
        <v>3212095.33</v>
      </c>
      <c r="I19" s="278">
        <f t="shared" si="1"/>
        <v>-1.0710209608078003E-8</v>
      </c>
    </row>
    <row r="20" spans="1:9">
      <c r="A20" s="108"/>
      <c r="B20" s="276"/>
      <c r="C20" s="277" t="s">
        <v>250</v>
      </c>
      <c r="D20" s="278">
        <v>3531075.46</v>
      </c>
      <c r="E20" s="278">
        <v>191425.63</v>
      </c>
      <c r="F20" s="279">
        <f t="shared" si="0"/>
        <v>3722501.09</v>
      </c>
      <c r="G20" s="278">
        <v>3722501.0900000008</v>
      </c>
      <c r="H20" s="278">
        <v>3608546.31</v>
      </c>
      <c r="I20" s="278">
        <f t="shared" si="1"/>
        <v>0</v>
      </c>
    </row>
    <row r="21" spans="1:9">
      <c r="A21" s="108"/>
      <c r="B21" s="276"/>
      <c r="C21" s="277" t="s">
        <v>251</v>
      </c>
      <c r="D21" s="278">
        <v>5094697.2200000007</v>
      </c>
      <c r="E21" s="278">
        <v>626342.6799999997</v>
      </c>
      <c r="F21" s="279">
        <f t="shared" si="0"/>
        <v>5721039.9000000004</v>
      </c>
      <c r="G21" s="278">
        <v>5721039.8999999966</v>
      </c>
      <c r="H21" s="278">
        <v>5531583.54</v>
      </c>
      <c r="I21" s="278">
        <f t="shared" si="1"/>
        <v>0</v>
      </c>
    </row>
    <row r="22" spans="1:9">
      <c r="A22" s="280"/>
      <c r="B22" s="276"/>
      <c r="C22" s="277" t="s">
        <v>252</v>
      </c>
      <c r="D22" s="278">
        <v>1301864.4100000001</v>
      </c>
      <c r="E22" s="278">
        <v>250949.57</v>
      </c>
      <c r="F22" s="279">
        <f t="shared" si="0"/>
        <v>1552813.9800000002</v>
      </c>
      <c r="G22" s="278">
        <v>1552813.9800000016</v>
      </c>
      <c r="H22" s="278">
        <v>1504752.13</v>
      </c>
      <c r="I22" s="278">
        <f t="shared" si="1"/>
        <v>0</v>
      </c>
    </row>
    <row r="23" spans="1:9">
      <c r="A23" s="108"/>
      <c r="B23" s="276"/>
      <c r="C23" s="277" t="s">
        <v>253</v>
      </c>
      <c r="D23" s="278">
        <v>1956452.7300000002</v>
      </c>
      <c r="E23" s="278">
        <v>419542.96</v>
      </c>
      <c r="F23" s="279">
        <f t="shared" si="0"/>
        <v>2375995.6900000004</v>
      </c>
      <c r="G23" s="278">
        <v>2375995.6899999976</v>
      </c>
      <c r="H23" s="278">
        <v>2299467.21</v>
      </c>
      <c r="I23" s="278">
        <f t="shared" si="1"/>
        <v>0</v>
      </c>
    </row>
    <row r="24" spans="1:9">
      <c r="A24" s="108"/>
      <c r="B24" s="276"/>
      <c r="C24" s="277" t="s">
        <v>254</v>
      </c>
      <c r="D24" s="278">
        <v>824167.12999999989</v>
      </c>
      <c r="E24" s="278">
        <v>53022.709999999992</v>
      </c>
      <c r="F24" s="279">
        <f t="shared" si="0"/>
        <v>877189.83999999985</v>
      </c>
      <c r="G24" s="278">
        <v>877189.84000000183</v>
      </c>
      <c r="H24" s="278">
        <v>834534.3</v>
      </c>
      <c r="I24" s="278">
        <f t="shared" si="1"/>
        <v>-1.9790604710578918E-9</v>
      </c>
    </row>
    <row r="25" spans="1:9">
      <c r="A25" s="108"/>
      <c r="B25" s="276"/>
      <c r="C25" s="277" t="s">
        <v>255</v>
      </c>
      <c r="D25" s="278">
        <v>7741639.9299999988</v>
      </c>
      <c r="E25" s="278">
        <v>-3817983.31</v>
      </c>
      <c r="F25" s="279">
        <f t="shared" si="0"/>
        <v>3923656.6199999987</v>
      </c>
      <c r="G25" s="278">
        <v>3923656.6200000034</v>
      </c>
      <c r="H25" s="278">
        <v>3796156.82</v>
      </c>
      <c r="I25" s="278">
        <f t="shared" si="1"/>
        <v>-4.6566128730773926E-9</v>
      </c>
    </row>
    <row r="26" spans="1:9">
      <c r="A26" s="108"/>
      <c r="B26" s="276"/>
      <c r="C26" s="277" t="s">
        <v>256</v>
      </c>
      <c r="D26" s="278">
        <v>3454819.12</v>
      </c>
      <c r="E26" s="278">
        <v>-2049558.7000000009</v>
      </c>
      <c r="F26" s="279">
        <f t="shared" si="0"/>
        <v>1405260.4199999992</v>
      </c>
      <c r="G26" s="278">
        <v>1405260.419999999</v>
      </c>
      <c r="H26" s="278">
        <v>1351012.13</v>
      </c>
      <c r="I26" s="278">
        <f t="shared" si="1"/>
        <v>0</v>
      </c>
    </row>
    <row r="27" spans="1:9">
      <c r="A27" s="108"/>
      <c r="B27" s="276"/>
      <c r="C27" s="277" t="s">
        <v>257</v>
      </c>
      <c r="D27" s="278">
        <v>11067998.340000004</v>
      </c>
      <c r="E27" s="278">
        <v>586280.78999999992</v>
      </c>
      <c r="F27" s="279">
        <f t="shared" si="0"/>
        <v>11654279.130000003</v>
      </c>
      <c r="G27" s="278">
        <v>11654279.130000057</v>
      </c>
      <c r="H27" s="278">
        <v>11291873.300000001</v>
      </c>
      <c r="I27" s="278">
        <f t="shared" si="1"/>
        <v>-5.4016709327697754E-8</v>
      </c>
    </row>
    <row r="28" spans="1:9">
      <c r="A28" s="108"/>
      <c r="B28" s="276"/>
      <c r="C28" s="277" t="s">
        <v>258</v>
      </c>
      <c r="D28" s="278">
        <v>10679507.24</v>
      </c>
      <c r="E28" s="278">
        <v>1945298.2400000002</v>
      </c>
      <c r="F28" s="279">
        <f t="shared" si="0"/>
        <v>12624805.48</v>
      </c>
      <c r="G28" s="278">
        <v>12624805.480000013</v>
      </c>
      <c r="H28" s="278">
        <v>12298575.539999999</v>
      </c>
      <c r="I28" s="278">
        <f t="shared" si="1"/>
        <v>0</v>
      </c>
    </row>
    <row r="29" spans="1:9">
      <c r="A29" s="108"/>
      <c r="B29" s="276"/>
      <c r="C29" s="277" t="s">
        <v>259</v>
      </c>
      <c r="D29" s="278">
        <v>11041435.800000003</v>
      </c>
      <c r="E29" s="278">
        <v>786632.87000000011</v>
      </c>
      <c r="F29" s="279">
        <f t="shared" si="0"/>
        <v>11828068.670000002</v>
      </c>
      <c r="G29" s="278">
        <v>11828068.670000009</v>
      </c>
      <c r="H29" s="278">
        <v>11473494.93</v>
      </c>
      <c r="I29" s="278">
        <f t="shared" si="1"/>
        <v>0</v>
      </c>
    </row>
    <row r="30" spans="1:9">
      <c r="A30" s="108"/>
      <c r="B30" s="276"/>
      <c r="C30" s="277" t="s">
        <v>260</v>
      </c>
      <c r="D30" s="278">
        <v>11111219.190000003</v>
      </c>
      <c r="E30" s="278">
        <v>-758520.07000000007</v>
      </c>
      <c r="F30" s="279">
        <f t="shared" si="0"/>
        <v>10352699.120000003</v>
      </c>
      <c r="G30" s="278">
        <v>10352699.120000033</v>
      </c>
      <c r="H30" s="278">
        <v>10038601.189999999</v>
      </c>
      <c r="I30" s="278">
        <f t="shared" si="1"/>
        <v>-2.9802322387695313E-8</v>
      </c>
    </row>
    <row r="31" spans="1:9">
      <c r="A31" s="108"/>
      <c r="B31" s="276"/>
      <c r="C31" s="277" t="s">
        <v>261</v>
      </c>
      <c r="D31" s="278">
        <v>5920855.0399999982</v>
      </c>
      <c r="E31" s="278">
        <v>252087.34000000003</v>
      </c>
      <c r="F31" s="279">
        <f t="shared" si="0"/>
        <v>6172942.379999998</v>
      </c>
      <c r="G31" s="278">
        <v>6172942.3799999747</v>
      </c>
      <c r="H31" s="278">
        <v>5970963.8300000001</v>
      </c>
      <c r="I31" s="278">
        <f t="shared" si="1"/>
        <v>2.3283064365386963E-8</v>
      </c>
    </row>
    <row r="32" spans="1:9">
      <c r="A32" s="108"/>
      <c r="B32" s="276"/>
      <c r="C32" s="277" t="s">
        <v>262</v>
      </c>
      <c r="D32" s="278">
        <v>5980609.0999999996</v>
      </c>
      <c r="E32" s="278">
        <v>300612.00000000012</v>
      </c>
      <c r="F32" s="279">
        <f t="shared" si="0"/>
        <v>6281221.0999999996</v>
      </c>
      <c r="G32" s="278">
        <v>6281221.1000000052</v>
      </c>
      <c r="H32" s="278">
        <v>6074231.5599999996</v>
      </c>
      <c r="I32" s="278">
        <f t="shared" si="1"/>
        <v>0</v>
      </c>
    </row>
    <row r="33" spans="1:9">
      <c r="A33" s="108"/>
      <c r="B33" s="276"/>
      <c r="C33" s="277" t="s">
        <v>263</v>
      </c>
      <c r="D33" s="278">
        <v>5790909.7999999989</v>
      </c>
      <c r="E33" s="278">
        <v>269538.28000000014</v>
      </c>
      <c r="F33" s="279">
        <f t="shared" si="0"/>
        <v>6060448.0799999991</v>
      </c>
      <c r="G33" s="278">
        <v>6060448.0799999926</v>
      </c>
      <c r="H33" s="278">
        <v>5866476.6799999997</v>
      </c>
      <c r="I33" s="278">
        <f t="shared" si="1"/>
        <v>0</v>
      </c>
    </row>
    <row r="34" spans="1:9">
      <c r="A34" s="108"/>
      <c r="B34" s="276"/>
      <c r="C34" s="277" t="s">
        <v>264</v>
      </c>
      <c r="D34" s="278">
        <v>6256877.4399999995</v>
      </c>
      <c r="E34" s="278">
        <v>232300.15000000008</v>
      </c>
      <c r="F34" s="279">
        <f t="shared" si="0"/>
        <v>6489177.5899999999</v>
      </c>
      <c r="G34" s="278">
        <v>6489177.5899999905</v>
      </c>
      <c r="H34" s="278">
        <v>6276614.7999999998</v>
      </c>
      <c r="I34" s="278">
        <f t="shared" si="1"/>
        <v>9.3132257461547852E-9</v>
      </c>
    </row>
    <row r="35" spans="1:9">
      <c r="A35" s="108"/>
      <c r="B35" s="276"/>
      <c r="C35" s="277" t="s">
        <v>265</v>
      </c>
      <c r="D35" s="278">
        <v>6311675.879999999</v>
      </c>
      <c r="E35" s="278">
        <v>126075.18</v>
      </c>
      <c r="F35" s="279">
        <f t="shared" si="0"/>
        <v>6437751.0599999987</v>
      </c>
      <c r="G35" s="278">
        <v>6437751.0599999782</v>
      </c>
      <c r="H35" s="278">
        <v>6231454.5199999996</v>
      </c>
      <c r="I35" s="278">
        <f t="shared" si="1"/>
        <v>2.0489096641540527E-8</v>
      </c>
    </row>
    <row r="36" spans="1:9">
      <c r="A36" s="108"/>
      <c r="B36" s="276"/>
      <c r="C36" s="277" t="s">
        <v>266</v>
      </c>
      <c r="D36" s="278">
        <v>6310048.9400000004</v>
      </c>
      <c r="E36" s="278">
        <v>37248.760000000009</v>
      </c>
      <c r="F36" s="279">
        <f t="shared" si="0"/>
        <v>6347297.7000000002</v>
      </c>
      <c r="G36" s="278">
        <v>6347297.7000000123</v>
      </c>
      <c r="H36" s="278">
        <v>6138535.7800000003</v>
      </c>
      <c r="I36" s="278">
        <f t="shared" si="1"/>
        <v>-1.2107193470001221E-8</v>
      </c>
    </row>
    <row r="37" spans="1:9">
      <c r="A37" s="108"/>
      <c r="B37" s="276"/>
      <c r="C37" s="277" t="s">
        <v>267</v>
      </c>
      <c r="D37" s="278">
        <v>5907967.7199999997</v>
      </c>
      <c r="E37" s="278">
        <v>339915.44999999995</v>
      </c>
      <c r="F37" s="279">
        <f t="shared" si="0"/>
        <v>6247883.1699999999</v>
      </c>
      <c r="G37" s="278">
        <v>6247883.1699999971</v>
      </c>
      <c r="H37" s="278">
        <v>6039577.2800000003</v>
      </c>
      <c r="I37" s="278">
        <f t="shared" si="1"/>
        <v>0</v>
      </c>
    </row>
    <row r="38" spans="1:9">
      <c r="A38" s="108"/>
      <c r="B38" s="276"/>
      <c r="C38" s="277" t="s">
        <v>268</v>
      </c>
      <c r="D38" s="278">
        <v>6337007.3099999987</v>
      </c>
      <c r="E38" s="278">
        <v>-210924.99999999983</v>
      </c>
      <c r="F38" s="279">
        <f t="shared" si="0"/>
        <v>6126082.3099999987</v>
      </c>
      <c r="G38" s="278">
        <v>6126082.3099999875</v>
      </c>
      <c r="H38" s="278">
        <v>5923142.7599999998</v>
      </c>
      <c r="I38" s="278">
        <f t="shared" si="1"/>
        <v>1.1175870895385742E-8</v>
      </c>
    </row>
    <row r="39" spans="1:9">
      <c r="A39" s="108"/>
      <c r="B39" s="276"/>
      <c r="C39" s="277" t="s">
        <v>269</v>
      </c>
      <c r="D39" s="278">
        <v>6532606.2700000005</v>
      </c>
      <c r="E39" s="278">
        <v>7948.6600000002654</v>
      </c>
      <c r="F39" s="279">
        <f t="shared" si="0"/>
        <v>6540554.9300000006</v>
      </c>
      <c r="G39" s="278">
        <v>6540554.929999982</v>
      </c>
      <c r="H39" s="278">
        <v>6323376.21</v>
      </c>
      <c r="I39" s="278">
        <f t="shared" si="1"/>
        <v>1.862645149230957E-8</v>
      </c>
    </row>
    <row r="40" spans="1:9">
      <c r="A40" s="108"/>
      <c r="B40" s="276"/>
      <c r="C40" s="277" t="s">
        <v>270</v>
      </c>
      <c r="D40" s="278">
        <v>6945045.4799999986</v>
      </c>
      <c r="E40" s="278">
        <v>290585.52000000019</v>
      </c>
      <c r="F40" s="279">
        <f t="shared" si="0"/>
        <v>7235630.9999999991</v>
      </c>
      <c r="G40" s="278">
        <v>7235631.0000000112</v>
      </c>
      <c r="H40" s="278">
        <v>6991032.8300000001</v>
      </c>
      <c r="I40" s="278">
        <f t="shared" si="1"/>
        <v>-1.2107193470001221E-8</v>
      </c>
    </row>
    <row r="41" spans="1:9">
      <c r="A41" s="108"/>
      <c r="B41" s="276"/>
      <c r="C41" s="277" t="s">
        <v>271</v>
      </c>
      <c r="D41" s="278">
        <v>6242968.5199999996</v>
      </c>
      <c r="E41" s="278">
        <v>608182.33000000007</v>
      </c>
      <c r="F41" s="279">
        <f t="shared" si="0"/>
        <v>6851150.8499999996</v>
      </c>
      <c r="G41" s="278">
        <v>6851150.8500000052</v>
      </c>
      <c r="H41" s="278">
        <v>6626381.9299999997</v>
      </c>
      <c r="I41" s="278">
        <f t="shared" si="1"/>
        <v>0</v>
      </c>
    </row>
    <row r="42" spans="1:9">
      <c r="A42" s="108"/>
      <c r="B42" s="276"/>
      <c r="C42" s="277" t="s">
        <v>272</v>
      </c>
      <c r="D42" s="278">
        <v>5864507.9399999985</v>
      </c>
      <c r="E42" s="278">
        <v>278087.6100000001</v>
      </c>
      <c r="F42" s="279">
        <f t="shared" si="0"/>
        <v>6142595.5499999989</v>
      </c>
      <c r="G42" s="278">
        <v>6142595.5499999877</v>
      </c>
      <c r="H42" s="278">
        <v>5937738.4000000004</v>
      </c>
      <c r="I42" s="278">
        <f t="shared" si="1"/>
        <v>1.1175870895385742E-8</v>
      </c>
    </row>
    <row r="43" spans="1:9">
      <c r="A43" s="108"/>
      <c r="B43" s="276"/>
      <c r="C43" s="277" t="s">
        <v>273</v>
      </c>
      <c r="D43" s="278">
        <v>6146621.5899999999</v>
      </c>
      <c r="E43" s="278">
        <v>314927.33999999997</v>
      </c>
      <c r="F43" s="279">
        <f t="shared" si="0"/>
        <v>6461548.9299999997</v>
      </c>
      <c r="G43" s="278">
        <v>6461548.9300000062</v>
      </c>
      <c r="H43" s="278">
        <v>6235031.5800000001</v>
      </c>
      <c r="I43" s="278">
        <f t="shared" si="1"/>
        <v>0</v>
      </c>
    </row>
    <row r="44" spans="1:9">
      <c r="A44" s="108"/>
      <c r="B44" s="276"/>
      <c r="C44" s="277" t="s">
        <v>274</v>
      </c>
      <c r="D44" s="278">
        <v>2158206.2200000002</v>
      </c>
      <c r="E44" s="278">
        <v>18330.77999999997</v>
      </c>
      <c r="F44" s="279">
        <f t="shared" si="0"/>
        <v>2176537</v>
      </c>
      <c r="G44" s="278">
        <v>2176537.0000000005</v>
      </c>
      <c r="H44" s="278">
        <v>2104330.13</v>
      </c>
      <c r="I44" s="278">
        <f t="shared" si="1"/>
        <v>0</v>
      </c>
    </row>
    <row r="45" spans="1:9">
      <c r="A45" s="108"/>
      <c r="B45" s="276"/>
      <c r="C45" s="277" t="s">
        <v>275</v>
      </c>
      <c r="D45" s="278">
        <v>2208093.37</v>
      </c>
      <c r="E45" s="278">
        <v>-162519.07999999999</v>
      </c>
      <c r="F45" s="279">
        <f t="shared" si="0"/>
        <v>2045574.29</v>
      </c>
      <c r="G45" s="278">
        <v>2045574.2899999989</v>
      </c>
      <c r="H45" s="278">
        <v>1975175</v>
      </c>
      <c r="I45" s="278">
        <f t="shared" si="1"/>
        <v>0</v>
      </c>
    </row>
    <row r="46" spans="1:9">
      <c r="A46" s="108"/>
      <c r="B46" s="276"/>
      <c r="C46" s="277" t="s">
        <v>276</v>
      </c>
      <c r="D46" s="278">
        <v>4192472.04</v>
      </c>
      <c r="E46" s="278">
        <v>-30067.070000000007</v>
      </c>
      <c r="F46" s="279">
        <f t="shared" si="0"/>
        <v>4162404.97</v>
      </c>
      <c r="G46" s="278">
        <v>4162404.9700000123</v>
      </c>
      <c r="H46" s="278">
        <v>4018200.88</v>
      </c>
      <c r="I46" s="278">
        <f t="shared" si="1"/>
        <v>-1.2107193470001221E-8</v>
      </c>
    </row>
    <row r="47" spans="1:9">
      <c r="A47" s="108"/>
      <c r="B47" s="276"/>
      <c r="C47" s="277" t="s">
        <v>277</v>
      </c>
      <c r="D47" s="278">
        <v>3092802.7699999996</v>
      </c>
      <c r="E47" s="278">
        <v>1537537.3699999999</v>
      </c>
      <c r="F47" s="279">
        <f t="shared" si="0"/>
        <v>4630340.1399999997</v>
      </c>
      <c r="G47" s="278">
        <v>4630340.1400000015</v>
      </c>
      <c r="H47" s="278">
        <v>4472480.5199999996</v>
      </c>
      <c r="I47" s="278">
        <f t="shared" si="1"/>
        <v>0</v>
      </c>
    </row>
    <row r="48" spans="1:9">
      <c r="A48" s="108"/>
      <c r="B48" s="276"/>
      <c r="C48" s="277" t="s">
        <v>278</v>
      </c>
      <c r="D48" s="278">
        <v>24726567.080000002</v>
      </c>
      <c r="E48" s="278">
        <v>5226696.12</v>
      </c>
      <c r="F48" s="279">
        <f t="shared" si="0"/>
        <v>29953263.200000003</v>
      </c>
      <c r="G48" s="278">
        <v>28795390.680000022</v>
      </c>
      <c r="H48" s="278">
        <v>27893967.379999999</v>
      </c>
      <c r="I48" s="278">
        <f t="shared" si="1"/>
        <v>1157872.5199999809</v>
      </c>
    </row>
    <row r="49" spans="1:9">
      <c r="A49" s="108"/>
      <c r="B49" s="276"/>
      <c r="C49" s="277" t="s">
        <v>279</v>
      </c>
      <c r="D49" s="278">
        <v>9411149.0700000003</v>
      </c>
      <c r="E49" s="278">
        <v>-2323529.64</v>
      </c>
      <c r="F49" s="279">
        <f t="shared" si="0"/>
        <v>7087619.4299999997</v>
      </c>
      <c r="G49" s="278">
        <v>5293115.7199999783</v>
      </c>
      <c r="H49" s="278">
        <v>5119380.84</v>
      </c>
      <c r="I49" s="278">
        <f t="shared" si="1"/>
        <v>1794503.7100000214</v>
      </c>
    </row>
    <row r="50" spans="1:9">
      <c r="A50" s="108"/>
      <c r="B50" s="276"/>
      <c r="C50" s="277" t="s">
        <v>280</v>
      </c>
      <c r="D50" s="278">
        <v>69383615.24000001</v>
      </c>
      <c r="E50" s="278">
        <v>-3933159.75</v>
      </c>
      <c r="F50" s="279">
        <f t="shared" si="0"/>
        <v>65450455.49000001</v>
      </c>
      <c r="G50" s="278">
        <v>65450455.490000002</v>
      </c>
      <c r="H50" s="278">
        <v>64902790.5</v>
      </c>
      <c r="I50" s="278">
        <f t="shared" si="1"/>
        <v>0</v>
      </c>
    </row>
    <row r="51" spans="1:9">
      <c r="A51" s="108"/>
      <c r="B51" s="276"/>
      <c r="C51" s="277" t="s">
        <v>281</v>
      </c>
      <c r="D51" s="278">
        <v>8486768.7400000002</v>
      </c>
      <c r="E51" s="278">
        <v>4263942.919999999</v>
      </c>
      <c r="F51" s="279">
        <f t="shared" si="0"/>
        <v>12750711.66</v>
      </c>
      <c r="G51" s="278">
        <v>8474520.4000000004</v>
      </c>
      <c r="H51" s="278">
        <v>7993105.5</v>
      </c>
      <c r="I51" s="278">
        <f t="shared" si="1"/>
        <v>4276191.26</v>
      </c>
    </row>
    <row r="52" spans="1:9">
      <c r="A52" s="108"/>
      <c r="B52" s="276"/>
      <c r="C52" s="277" t="s">
        <v>282</v>
      </c>
      <c r="D52" s="278">
        <v>2868944.7399999998</v>
      </c>
      <c r="E52" s="278">
        <v>-2666000.86</v>
      </c>
      <c r="F52" s="279">
        <f t="shared" si="0"/>
        <v>202943.87999999989</v>
      </c>
      <c r="G52" s="278">
        <v>0</v>
      </c>
      <c r="H52" s="278">
        <v>0</v>
      </c>
      <c r="I52" s="278">
        <f t="shared" si="1"/>
        <v>202943.87999999989</v>
      </c>
    </row>
    <row r="53" spans="1:9">
      <c r="A53" s="108"/>
      <c r="B53" s="276"/>
      <c r="C53" s="277" t="s">
        <v>283</v>
      </c>
      <c r="D53" s="278">
        <v>638339.88</v>
      </c>
      <c r="E53" s="278">
        <v>-541469.17999999993</v>
      </c>
      <c r="F53" s="279">
        <f t="shared" si="0"/>
        <v>96870.70000000007</v>
      </c>
      <c r="G53" s="278">
        <v>96870.700000000012</v>
      </c>
      <c r="H53" s="278">
        <v>94382.6</v>
      </c>
      <c r="I53" s="278">
        <f t="shared" si="1"/>
        <v>0</v>
      </c>
    </row>
    <row r="54" spans="1:9">
      <c r="A54" s="108"/>
      <c r="B54" s="276"/>
      <c r="C54" s="277" t="s">
        <v>284</v>
      </c>
      <c r="D54" s="278">
        <v>0</v>
      </c>
      <c r="E54" s="278">
        <v>603.19000000000005</v>
      </c>
      <c r="F54" s="279">
        <f t="shared" si="0"/>
        <v>603.19000000000005</v>
      </c>
      <c r="G54" s="278">
        <v>603.19000000000005</v>
      </c>
      <c r="H54" s="278">
        <v>603.19000000000005</v>
      </c>
      <c r="I54" s="278">
        <f t="shared" si="1"/>
        <v>0</v>
      </c>
    </row>
    <row r="55" spans="1:9">
      <c r="A55" s="108"/>
      <c r="B55" s="276"/>
      <c r="C55" s="277" t="s">
        <v>285</v>
      </c>
      <c r="D55" s="278">
        <v>3303343.29</v>
      </c>
      <c r="E55" s="278">
        <v>31510.23000000004</v>
      </c>
      <c r="F55" s="279">
        <f t="shared" si="0"/>
        <v>3334853.52</v>
      </c>
      <c r="G55" s="278">
        <v>3334853.5199999898</v>
      </c>
      <c r="H55" s="278">
        <v>3227278.72</v>
      </c>
      <c r="I55" s="278">
        <f t="shared" si="1"/>
        <v>1.0244548320770264E-8</v>
      </c>
    </row>
    <row r="56" spans="1:9">
      <c r="A56" s="108"/>
      <c r="B56" s="276"/>
      <c r="C56" s="277" t="s">
        <v>286</v>
      </c>
      <c r="D56" s="278">
        <v>2016864.08</v>
      </c>
      <c r="E56" s="278">
        <v>84059.699999999983</v>
      </c>
      <c r="F56" s="279">
        <f t="shared" si="0"/>
        <v>2100923.7800000003</v>
      </c>
      <c r="G56" s="278">
        <v>2100923.7800000068</v>
      </c>
      <c r="H56" s="278">
        <v>2033245.33</v>
      </c>
      <c r="I56" s="278">
        <f t="shared" si="1"/>
        <v>-6.5192580223083496E-9</v>
      </c>
    </row>
    <row r="57" spans="1:9">
      <c r="A57" s="108"/>
      <c r="B57" s="276"/>
      <c r="C57" s="277" t="s">
        <v>287</v>
      </c>
      <c r="D57" s="278">
        <v>5411810.8200000003</v>
      </c>
      <c r="E57" s="278">
        <v>8511.9500000000116</v>
      </c>
      <c r="F57" s="279">
        <f t="shared" si="0"/>
        <v>5420322.7700000005</v>
      </c>
      <c r="G57" s="278">
        <v>5420322.7700000089</v>
      </c>
      <c r="H57" s="278">
        <v>5237439.97</v>
      </c>
      <c r="I57" s="278">
        <f t="shared" si="1"/>
        <v>-8.3819031715393066E-9</v>
      </c>
    </row>
    <row r="58" spans="1:9">
      <c r="A58" s="108"/>
      <c r="B58" s="276"/>
      <c r="C58" s="277" t="s">
        <v>288</v>
      </c>
      <c r="D58" s="278">
        <v>2472801.98</v>
      </c>
      <c r="E58" s="278">
        <v>-53815.710000000021</v>
      </c>
      <c r="F58" s="279">
        <f t="shared" si="0"/>
        <v>2418986.27</v>
      </c>
      <c r="G58" s="278">
        <v>2418986.27</v>
      </c>
      <c r="H58" s="278">
        <v>2343197.2400000002</v>
      </c>
      <c r="I58" s="278">
        <f t="shared" si="1"/>
        <v>0</v>
      </c>
    </row>
    <row r="59" spans="1:9">
      <c r="A59" s="108"/>
      <c r="B59" s="276"/>
      <c r="C59" s="277" t="s">
        <v>289</v>
      </c>
      <c r="D59" s="278">
        <v>13132125.380000001</v>
      </c>
      <c r="E59" s="278">
        <v>585340.27999999991</v>
      </c>
      <c r="F59" s="279">
        <f t="shared" si="0"/>
        <v>13717465.66</v>
      </c>
      <c r="G59" s="278">
        <v>13717465.659999983</v>
      </c>
      <c r="H59" s="278">
        <v>13325109.199999999</v>
      </c>
      <c r="I59" s="278">
        <f t="shared" si="1"/>
        <v>1.6763806343078613E-8</v>
      </c>
    </row>
    <row r="60" spans="1:9">
      <c r="A60" s="108"/>
      <c r="B60" s="276"/>
      <c r="C60" s="277" t="s">
        <v>290</v>
      </c>
      <c r="D60" s="278">
        <v>4142600.69</v>
      </c>
      <c r="E60" s="278">
        <v>-15226.75</v>
      </c>
      <c r="F60" s="279">
        <f t="shared" si="0"/>
        <v>4127373.94</v>
      </c>
      <c r="G60" s="278">
        <v>4127373.9400000256</v>
      </c>
      <c r="H60" s="278">
        <v>3993415.93</v>
      </c>
      <c r="I60" s="278">
        <f t="shared" si="1"/>
        <v>-2.5611370801925659E-8</v>
      </c>
    </row>
    <row r="61" spans="1:9">
      <c r="A61" s="108"/>
      <c r="B61" s="276"/>
      <c r="C61" s="277" t="s">
        <v>291</v>
      </c>
      <c r="D61" s="278">
        <v>3356540.07</v>
      </c>
      <c r="E61" s="278">
        <v>155637.38999999998</v>
      </c>
      <c r="F61" s="279">
        <f t="shared" si="0"/>
        <v>3512177.46</v>
      </c>
      <c r="G61" s="278">
        <v>3512177.4599999948</v>
      </c>
      <c r="H61" s="278">
        <v>3404334.51</v>
      </c>
      <c r="I61" s="278">
        <f t="shared" si="1"/>
        <v>5.1222741603851318E-9</v>
      </c>
    </row>
    <row r="62" spans="1:9">
      <c r="A62" s="108"/>
      <c r="B62" s="276"/>
      <c r="C62" s="277" t="s">
        <v>292</v>
      </c>
      <c r="D62" s="278">
        <v>7913167.7699999977</v>
      </c>
      <c r="E62" s="278">
        <v>2043996.42</v>
      </c>
      <c r="F62" s="279">
        <f t="shared" si="0"/>
        <v>9957164.1899999976</v>
      </c>
      <c r="G62" s="278">
        <v>8637635.049999984</v>
      </c>
      <c r="H62" s="278">
        <v>8446064.7400000002</v>
      </c>
      <c r="I62" s="278">
        <f t="shared" si="1"/>
        <v>1319529.1400000136</v>
      </c>
    </row>
    <row r="63" spans="1:9">
      <c r="A63" s="108"/>
      <c r="B63" s="276"/>
      <c r="C63" s="277" t="s">
        <v>293</v>
      </c>
      <c r="D63" s="278">
        <v>5207206.8999999994</v>
      </c>
      <c r="E63" s="278">
        <v>-1207844.3600000001</v>
      </c>
      <c r="F63" s="279">
        <f t="shared" si="0"/>
        <v>3999362.5399999991</v>
      </c>
      <c r="G63" s="278">
        <v>846885.25</v>
      </c>
      <c r="H63" s="278">
        <v>843299.25</v>
      </c>
      <c r="I63" s="278">
        <f t="shared" si="1"/>
        <v>3152477.2899999991</v>
      </c>
    </row>
    <row r="64" spans="1:9">
      <c r="A64" s="108"/>
      <c r="B64" s="276"/>
      <c r="C64" s="277" t="s">
        <v>294</v>
      </c>
      <c r="D64" s="278">
        <v>5118939.57</v>
      </c>
      <c r="E64" s="278">
        <v>200381.15999999995</v>
      </c>
      <c r="F64" s="279">
        <f t="shared" si="0"/>
        <v>5319320.7300000004</v>
      </c>
      <c r="G64" s="278">
        <v>5319320.730000007</v>
      </c>
      <c r="H64" s="278">
        <v>5138378.43</v>
      </c>
      <c r="I64" s="278">
        <f t="shared" si="1"/>
        <v>0</v>
      </c>
    </row>
    <row r="65" spans="1:9">
      <c r="A65" s="108"/>
      <c r="B65" s="276"/>
      <c r="C65" s="277" t="s">
        <v>295</v>
      </c>
      <c r="D65" s="278">
        <v>5432577.3700000001</v>
      </c>
      <c r="E65" s="278">
        <v>204120.56000000006</v>
      </c>
      <c r="F65" s="279">
        <f t="shared" si="0"/>
        <v>5636697.9299999997</v>
      </c>
      <c r="G65" s="278">
        <v>5636697.9299999904</v>
      </c>
      <c r="H65" s="278">
        <v>5444388.2599999998</v>
      </c>
      <c r="I65" s="278">
        <f t="shared" si="1"/>
        <v>9.3132257461547852E-9</v>
      </c>
    </row>
    <row r="66" spans="1:9">
      <c r="A66" s="108"/>
      <c r="B66" s="276"/>
      <c r="C66" s="277" t="s">
        <v>296</v>
      </c>
      <c r="D66" s="278">
        <v>2632634.44</v>
      </c>
      <c r="E66" s="278">
        <v>137041.55999999991</v>
      </c>
      <c r="F66" s="279">
        <f t="shared" si="0"/>
        <v>2769676</v>
      </c>
      <c r="G66" s="278">
        <v>2769676.0000000037</v>
      </c>
      <c r="H66" s="278">
        <v>2688298.13</v>
      </c>
      <c r="I66" s="278">
        <f t="shared" si="1"/>
        <v>-3.7252902984619141E-9</v>
      </c>
    </row>
    <row r="67" spans="1:9">
      <c r="A67" s="108"/>
      <c r="B67" s="276"/>
      <c r="C67" s="277" t="s">
        <v>297</v>
      </c>
      <c r="D67" s="278">
        <v>5372742.5599999996</v>
      </c>
      <c r="E67" s="278">
        <v>674014.48</v>
      </c>
      <c r="F67" s="279">
        <f t="shared" si="0"/>
        <v>6046757.0399999991</v>
      </c>
      <c r="G67" s="278">
        <v>6046757.0400000103</v>
      </c>
      <c r="H67" s="278">
        <v>5854902.6699999999</v>
      </c>
      <c r="I67" s="278">
        <f t="shared" si="1"/>
        <v>-1.1175870895385742E-8</v>
      </c>
    </row>
    <row r="68" spans="1:9">
      <c r="A68" s="108"/>
      <c r="B68" s="276"/>
      <c r="C68" s="277" t="s">
        <v>298</v>
      </c>
      <c r="D68" s="278">
        <v>3894692.35</v>
      </c>
      <c r="E68" s="278">
        <v>222919.91999999995</v>
      </c>
      <c r="F68" s="279">
        <f t="shared" si="0"/>
        <v>4117612.27</v>
      </c>
      <c r="G68" s="278">
        <v>4117612.2700000042</v>
      </c>
      <c r="H68" s="278">
        <v>3986495.39</v>
      </c>
      <c r="I68" s="278">
        <f t="shared" si="1"/>
        <v>-4.1909515857696533E-9</v>
      </c>
    </row>
    <row r="69" spans="1:9">
      <c r="A69" s="108"/>
      <c r="B69" s="276"/>
      <c r="C69" s="277" t="s">
        <v>299</v>
      </c>
      <c r="D69" s="278">
        <v>14840692.570000004</v>
      </c>
      <c r="E69" s="278">
        <v>-73070.129999999423</v>
      </c>
      <c r="F69" s="279">
        <f t="shared" si="0"/>
        <v>14767622.440000005</v>
      </c>
      <c r="G69" s="278">
        <v>14767622.440000037</v>
      </c>
      <c r="H69" s="278">
        <v>14343256.029999999</v>
      </c>
      <c r="I69" s="278">
        <f t="shared" si="1"/>
        <v>-3.166496753692627E-8</v>
      </c>
    </row>
    <row r="70" spans="1:9">
      <c r="A70" s="108"/>
      <c r="B70" s="276"/>
      <c r="C70" s="277" t="s">
        <v>300</v>
      </c>
      <c r="D70" s="278">
        <v>4457123.5100000007</v>
      </c>
      <c r="E70" s="278">
        <v>324365.92000000004</v>
      </c>
      <c r="F70" s="279">
        <f t="shared" si="0"/>
        <v>4781489.4300000006</v>
      </c>
      <c r="G70" s="278">
        <v>4781489.430000009</v>
      </c>
      <c r="H70" s="278">
        <v>4634581.9400000004</v>
      </c>
      <c r="I70" s="278">
        <f t="shared" si="1"/>
        <v>-8.3819031715393066E-9</v>
      </c>
    </row>
    <row r="71" spans="1:9">
      <c r="A71" s="108"/>
      <c r="B71" s="276"/>
      <c r="C71" s="277" t="s">
        <v>301</v>
      </c>
      <c r="D71" s="278">
        <v>4322813.4799999995</v>
      </c>
      <c r="E71" s="278">
        <v>92248.039999999979</v>
      </c>
      <c r="F71" s="279">
        <f t="shared" si="0"/>
        <v>4415061.5199999996</v>
      </c>
      <c r="G71" s="278">
        <v>4415061.520000021</v>
      </c>
      <c r="H71" s="278">
        <v>4273265.9400000004</v>
      </c>
      <c r="I71" s="278">
        <f t="shared" si="1"/>
        <v>-2.1420419216156006E-8</v>
      </c>
    </row>
    <row r="72" spans="1:9">
      <c r="A72" s="108"/>
      <c r="B72" s="276"/>
      <c r="C72" s="277" t="s">
        <v>302</v>
      </c>
      <c r="D72" s="278">
        <v>4994888.9799999995</v>
      </c>
      <c r="E72" s="278">
        <v>81809.449999999895</v>
      </c>
      <c r="F72" s="279">
        <f t="shared" si="0"/>
        <v>5076698.43</v>
      </c>
      <c r="G72" s="278">
        <v>5076698.4300000146</v>
      </c>
      <c r="H72" s="278">
        <v>4915736.09</v>
      </c>
      <c r="I72" s="278">
        <f t="shared" si="1"/>
        <v>-1.4901161193847656E-8</v>
      </c>
    </row>
    <row r="73" spans="1:9">
      <c r="A73" s="108"/>
      <c r="B73" s="276"/>
      <c r="C73" s="277" t="s">
        <v>303</v>
      </c>
      <c r="D73" s="278">
        <v>6648552.8100000005</v>
      </c>
      <c r="E73" s="278">
        <v>-212307.97000000009</v>
      </c>
      <c r="F73" s="279">
        <f t="shared" si="0"/>
        <v>6436244.8400000008</v>
      </c>
      <c r="G73" s="278">
        <v>6436244.8399999989</v>
      </c>
      <c r="H73" s="278">
        <v>6228278.6900000004</v>
      </c>
      <c r="I73" s="278">
        <f t="shared" si="1"/>
        <v>0</v>
      </c>
    </row>
    <row r="74" spans="1:9">
      <c r="A74" s="108"/>
      <c r="B74" s="276"/>
      <c r="C74" s="277" t="s">
        <v>304</v>
      </c>
      <c r="D74" s="278">
        <v>5489500.3299999991</v>
      </c>
      <c r="E74" s="278">
        <v>-45364.179999999993</v>
      </c>
      <c r="F74" s="279">
        <f t="shared" si="0"/>
        <v>5444136.1499999994</v>
      </c>
      <c r="G74" s="278">
        <v>5444136.1500000134</v>
      </c>
      <c r="H74" s="278">
        <v>5269856.43</v>
      </c>
      <c r="I74" s="278">
        <f t="shared" si="1"/>
        <v>-1.3969838619232178E-8</v>
      </c>
    </row>
    <row r="75" spans="1:9">
      <c r="A75" s="108"/>
      <c r="B75" s="276"/>
      <c r="C75" s="277" t="s">
        <v>305</v>
      </c>
      <c r="D75" s="278">
        <v>2142873.4899999998</v>
      </c>
      <c r="E75" s="278">
        <v>13654.890000000014</v>
      </c>
      <c r="F75" s="279">
        <f t="shared" ref="F75:F88" si="2">D75+E75</f>
        <v>2156528.38</v>
      </c>
      <c r="G75" s="278">
        <v>2156528.3799999943</v>
      </c>
      <c r="H75" s="278">
        <v>2086456.6</v>
      </c>
      <c r="I75" s="278">
        <f t="shared" ref="I75:I88" si="3">F75-G75</f>
        <v>5.5879354476928711E-9</v>
      </c>
    </row>
    <row r="76" spans="1:9">
      <c r="A76" s="108"/>
      <c r="B76" s="276"/>
      <c r="C76" s="277" t="s">
        <v>306</v>
      </c>
      <c r="D76" s="278">
        <v>3312329.34</v>
      </c>
      <c r="E76" s="278">
        <v>-103130.12</v>
      </c>
      <c r="F76" s="279">
        <f t="shared" si="2"/>
        <v>3209199.2199999997</v>
      </c>
      <c r="G76" s="278">
        <v>3209199.2200000016</v>
      </c>
      <c r="H76" s="278">
        <v>3087104.56</v>
      </c>
      <c r="I76" s="278">
        <f t="shared" si="3"/>
        <v>0</v>
      </c>
    </row>
    <row r="77" spans="1:9">
      <c r="A77" s="108"/>
      <c r="B77" s="276"/>
      <c r="C77" s="277" t="s">
        <v>307</v>
      </c>
      <c r="D77" s="278">
        <v>20639750.310000002</v>
      </c>
      <c r="E77" s="278">
        <v>203576.74000000022</v>
      </c>
      <c r="F77" s="279">
        <f t="shared" si="2"/>
        <v>20843327.050000004</v>
      </c>
      <c r="G77" s="278">
        <v>19021754.290000066</v>
      </c>
      <c r="H77" s="278">
        <v>18421234.859999999</v>
      </c>
      <c r="I77" s="278">
        <f t="shared" si="3"/>
        <v>1821572.7599999383</v>
      </c>
    </row>
    <row r="78" spans="1:9">
      <c r="A78" s="108"/>
      <c r="B78" s="276"/>
      <c r="C78" s="277" t="s">
        <v>308</v>
      </c>
      <c r="D78" s="278">
        <v>5007206.8999999994</v>
      </c>
      <c r="E78" s="278">
        <v>-3258811</v>
      </c>
      <c r="F78" s="279">
        <f t="shared" si="2"/>
        <v>1748395.8999999994</v>
      </c>
      <c r="G78" s="278">
        <v>255454.22</v>
      </c>
      <c r="H78" s="278">
        <v>255454.22</v>
      </c>
      <c r="I78" s="278">
        <f t="shared" si="3"/>
        <v>1492941.6799999995</v>
      </c>
    </row>
    <row r="79" spans="1:9">
      <c r="A79" s="108"/>
      <c r="B79" s="276"/>
      <c r="C79" s="277" t="s">
        <v>309</v>
      </c>
      <c r="D79" s="278">
        <v>4560155.8400000008</v>
      </c>
      <c r="E79" s="278">
        <v>240965.41000000003</v>
      </c>
      <c r="F79" s="279">
        <f t="shared" si="2"/>
        <v>4801121.2500000009</v>
      </c>
      <c r="G79" s="278">
        <v>4801121.2499999786</v>
      </c>
      <c r="H79" s="278">
        <v>4576822.4800000004</v>
      </c>
      <c r="I79" s="278">
        <f t="shared" si="3"/>
        <v>2.2351741790771484E-8</v>
      </c>
    </row>
    <row r="80" spans="1:9">
      <c r="A80" s="108"/>
      <c r="B80" s="276"/>
      <c r="C80" s="277" t="s">
        <v>310</v>
      </c>
      <c r="D80" s="278">
        <v>2059819.98</v>
      </c>
      <c r="E80" s="278">
        <v>93088.320000000065</v>
      </c>
      <c r="F80" s="279">
        <f t="shared" si="2"/>
        <v>2152908.2999999998</v>
      </c>
      <c r="G80" s="278">
        <v>2152908.3000000063</v>
      </c>
      <c r="H80" s="278">
        <v>2022162.29</v>
      </c>
      <c r="I80" s="278">
        <f t="shared" si="3"/>
        <v>-6.5192580223083496E-9</v>
      </c>
    </row>
    <row r="81" spans="1:9">
      <c r="A81" s="108"/>
      <c r="B81" s="276"/>
      <c r="C81" s="277" t="s">
        <v>311</v>
      </c>
      <c r="D81" s="278">
        <v>7338994.8799999999</v>
      </c>
      <c r="E81" s="278">
        <v>94635.809999999823</v>
      </c>
      <c r="F81" s="279">
        <f t="shared" si="2"/>
        <v>7433630.6899999995</v>
      </c>
      <c r="G81" s="278">
        <v>7433630.6900000023</v>
      </c>
      <c r="H81" s="278">
        <v>7202600.5</v>
      </c>
      <c r="I81" s="278">
        <f t="shared" si="3"/>
        <v>0</v>
      </c>
    </row>
    <row r="82" spans="1:9">
      <c r="A82" s="108"/>
      <c r="B82" s="276"/>
      <c r="C82" s="277" t="s">
        <v>312</v>
      </c>
      <c r="D82" s="278">
        <v>2784862.23</v>
      </c>
      <c r="E82" s="278">
        <v>482814.02</v>
      </c>
      <c r="F82" s="279">
        <f t="shared" si="2"/>
        <v>3267676.25</v>
      </c>
      <c r="G82" s="278">
        <v>3267676.2500000079</v>
      </c>
      <c r="H82" s="278">
        <v>3179768.09</v>
      </c>
      <c r="I82" s="278">
        <f t="shared" si="3"/>
        <v>-7.9162418842315674E-9</v>
      </c>
    </row>
    <row r="83" spans="1:9">
      <c r="A83" s="108"/>
      <c r="B83" s="276"/>
      <c r="C83" s="277" t="s">
        <v>313</v>
      </c>
      <c r="D83" s="278">
        <v>5957206.8999999994</v>
      </c>
      <c r="E83" s="278">
        <v>-13000</v>
      </c>
      <c r="F83" s="279">
        <f t="shared" si="2"/>
        <v>5944206.8999999994</v>
      </c>
      <c r="G83" s="278">
        <v>608441.04</v>
      </c>
      <c r="H83" s="278">
        <v>608441.04</v>
      </c>
      <c r="I83" s="278">
        <f t="shared" si="3"/>
        <v>5335765.8599999994</v>
      </c>
    </row>
    <row r="84" spans="1:9">
      <c r="A84" s="108"/>
      <c r="B84" s="276"/>
      <c r="C84" s="277" t="s">
        <v>314</v>
      </c>
      <c r="D84" s="278">
        <v>6439984.9699999988</v>
      </c>
      <c r="E84" s="278">
        <v>89761.160000000091</v>
      </c>
      <c r="F84" s="279">
        <f t="shared" si="2"/>
        <v>6529746.129999999</v>
      </c>
      <c r="G84" s="278">
        <v>6529746.1299999924</v>
      </c>
      <c r="H84" s="278">
        <v>6320077.9299999997</v>
      </c>
      <c r="I84" s="278">
        <f t="shared" si="3"/>
        <v>0</v>
      </c>
    </row>
    <row r="85" spans="1:9">
      <c r="A85" s="108"/>
      <c r="B85" s="276"/>
      <c r="C85" s="277" t="s">
        <v>315</v>
      </c>
      <c r="D85" s="278">
        <v>7391463.830000001</v>
      </c>
      <c r="E85" s="278">
        <v>16161.380000000063</v>
      </c>
      <c r="F85" s="279">
        <f t="shared" si="2"/>
        <v>7407625.2100000009</v>
      </c>
      <c r="G85" s="278">
        <v>7407625.2100000037</v>
      </c>
      <c r="H85" s="278">
        <v>7169065.4299999997</v>
      </c>
      <c r="I85" s="278">
        <f t="shared" si="3"/>
        <v>0</v>
      </c>
    </row>
    <row r="86" spans="1:9">
      <c r="A86" s="108"/>
      <c r="B86" s="276"/>
      <c r="C86" s="277" t="s">
        <v>316</v>
      </c>
      <c r="D86" s="278">
        <v>6257403.7899999991</v>
      </c>
      <c r="E86" s="278">
        <v>96463.549999999988</v>
      </c>
      <c r="F86" s="279">
        <f t="shared" si="2"/>
        <v>6353867.3399999989</v>
      </c>
      <c r="G86" s="278">
        <v>6353867.3400000082</v>
      </c>
      <c r="H86" s="278">
        <v>6151499.2699999996</v>
      </c>
      <c r="I86" s="278">
        <f t="shared" si="3"/>
        <v>-9.3132257461547852E-9</v>
      </c>
    </row>
    <row r="87" spans="1:9">
      <c r="A87" s="108"/>
      <c r="B87" s="276"/>
      <c r="C87" s="277" t="s">
        <v>317</v>
      </c>
      <c r="D87" s="278">
        <v>3455408.05</v>
      </c>
      <c r="E87" s="278">
        <v>154388.99999999997</v>
      </c>
      <c r="F87" s="279">
        <f t="shared" si="2"/>
        <v>3609797.05</v>
      </c>
      <c r="G87" s="278">
        <v>3609797.0500000119</v>
      </c>
      <c r="H87" s="278">
        <v>3498129.91</v>
      </c>
      <c r="I87" s="278">
        <f t="shared" si="3"/>
        <v>-1.2107193470001221E-8</v>
      </c>
    </row>
    <row r="88" spans="1:9">
      <c r="A88" s="108"/>
      <c r="B88" s="281"/>
      <c r="C88" s="282"/>
      <c r="D88" s="283"/>
      <c r="E88" s="283"/>
      <c r="F88" s="284">
        <f t="shared" si="2"/>
        <v>0</v>
      </c>
      <c r="G88" s="283"/>
      <c r="H88" s="283"/>
      <c r="I88" s="278">
        <f t="shared" si="3"/>
        <v>0</v>
      </c>
    </row>
    <row r="89" spans="1:9">
      <c r="A89" s="108"/>
      <c r="B89" s="285"/>
      <c r="C89" s="286" t="s">
        <v>318</v>
      </c>
      <c r="D89" s="287">
        <f t="shared" ref="D89:I89" si="4">SUM(D11:D88)</f>
        <v>544713363.44999993</v>
      </c>
      <c r="E89" s="287">
        <f t="shared" si="4"/>
        <v>6189661.2000000048</v>
      </c>
      <c r="F89" s="287">
        <f t="shared" si="4"/>
        <v>550903024.64999998</v>
      </c>
      <c r="G89" s="287">
        <f t="shared" si="4"/>
        <v>530328404.55000013</v>
      </c>
      <c r="H89" s="287">
        <f t="shared" si="4"/>
        <v>514430851.34000021</v>
      </c>
      <c r="I89" s="287">
        <f t="shared" si="4"/>
        <v>20574620.099999893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64" workbookViewId="0">
      <selection activeCell="J21" sqref="J21"/>
    </sheetView>
  </sheetViews>
  <sheetFormatPr baseColWidth="10" defaultRowHeight="15"/>
  <cols>
    <col min="3" max="3" width="48.5703125" customWidth="1"/>
    <col min="4" max="4" width="11.28515625" customWidth="1"/>
    <col min="5" max="5" width="13.7109375" customWidth="1"/>
    <col min="6" max="8" width="11.28515625" bestFit="1" customWidth="1"/>
    <col min="9" max="9" width="10.7109375" bestFit="1" customWidth="1"/>
  </cols>
  <sheetData>
    <row r="1" spans="1:9">
      <c r="A1" s="108"/>
      <c r="B1" s="557" t="s">
        <v>0</v>
      </c>
      <c r="C1" s="558"/>
      <c r="D1" s="558"/>
      <c r="E1" s="558"/>
      <c r="F1" s="558"/>
      <c r="G1" s="558"/>
      <c r="H1" s="558"/>
      <c r="I1" s="559"/>
    </row>
    <row r="2" spans="1:9">
      <c r="A2" s="108"/>
      <c r="B2" s="560" t="s">
        <v>171</v>
      </c>
      <c r="C2" s="561"/>
      <c r="D2" s="561"/>
      <c r="E2" s="561"/>
      <c r="F2" s="561"/>
      <c r="G2" s="561"/>
      <c r="H2" s="561"/>
      <c r="I2" s="562"/>
    </row>
    <row r="3" spans="1:9">
      <c r="A3" s="108"/>
      <c r="B3" s="560" t="s">
        <v>233</v>
      </c>
      <c r="C3" s="561"/>
      <c r="D3" s="561"/>
      <c r="E3" s="561"/>
      <c r="F3" s="561"/>
      <c r="G3" s="561"/>
      <c r="H3" s="561"/>
      <c r="I3" s="562"/>
    </row>
    <row r="4" spans="1:9">
      <c r="A4" s="108"/>
      <c r="B4" s="560" t="s">
        <v>319</v>
      </c>
      <c r="C4" s="561"/>
      <c r="D4" s="561"/>
      <c r="E4" s="561"/>
      <c r="F4" s="561"/>
      <c r="G4" s="561"/>
      <c r="H4" s="561"/>
      <c r="I4" s="562"/>
    </row>
    <row r="5" spans="1:9">
      <c r="A5" s="108"/>
      <c r="B5" s="563" t="s">
        <v>134</v>
      </c>
      <c r="C5" s="564"/>
      <c r="D5" s="564"/>
      <c r="E5" s="564"/>
      <c r="F5" s="564"/>
      <c r="G5" s="564"/>
      <c r="H5" s="564"/>
      <c r="I5" s="565"/>
    </row>
    <row r="6" spans="1:9">
      <c r="A6" s="108"/>
      <c r="B6" s="262"/>
      <c r="C6" s="262"/>
      <c r="D6" s="262"/>
      <c r="E6" s="262"/>
      <c r="F6" s="262"/>
      <c r="G6" s="262"/>
      <c r="H6" s="262"/>
      <c r="I6" s="262"/>
    </row>
    <row r="7" spans="1:9">
      <c r="A7" s="108"/>
      <c r="B7" s="555" t="s">
        <v>6</v>
      </c>
      <c r="C7" s="555"/>
      <c r="D7" s="556" t="s">
        <v>235</v>
      </c>
      <c r="E7" s="556"/>
      <c r="F7" s="556"/>
      <c r="G7" s="556"/>
      <c r="H7" s="556"/>
      <c r="I7" s="556" t="s">
        <v>236</v>
      </c>
    </row>
    <row r="8" spans="1:9" ht="22.5">
      <c r="A8" s="108"/>
      <c r="B8" s="555"/>
      <c r="C8" s="555"/>
      <c r="D8" s="288" t="s">
        <v>237</v>
      </c>
      <c r="E8" s="288" t="s">
        <v>238</v>
      </c>
      <c r="F8" s="288" t="s">
        <v>214</v>
      </c>
      <c r="G8" s="288" t="s">
        <v>215</v>
      </c>
      <c r="H8" s="288" t="s">
        <v>239</v>
      </c>
      <c r="I8" s="556"/>
    </row>
    <row r="9" spans="1:9">
      <c r="A9" s="108"/>
      <c r="B9" s="555"/>
      <c r="C9" s="555"/>
      <c r="D9" s="288">
        <v>1</v>
      </c>
      <c r="E9" s="288">
        <v>2</v>
      </c>
      <c r="F9" s="288" t="s">
        <v>240</v>
      </c>
      <c r="G9" s="288">
        <v>4</v>
      </c>
      <c r="H9" s="288">
        <v>5</v>
      </c>
      <c r="I9" s="288" t="s">
        <v>241</v>
      </c>
    </row>
    <row r="10" spans="1:9">
      <c r="A10" s="108"/>
      <c r="B10" s="566" t="s">
        <v>196</v>
      </c>
      <c r="C10" s="567"/>
      <c r="D10" s="289">
        <f t="shared" ref="D10:I10" si="0">SUM(D11:D17)</f>
        <v>422024273.66000009</v>
      </c>
      <c r="E10" s="289">
        <f t="shared" si="0"/>
        <v>-5383422.9000000004</v>
      </c>
      <c r="F10" s="289">
        <f t="shared" si="0"/>
        <v>416640850.76000005</v>
      </c>
      <c r="G10" s="289">
        <f t="shared" si="0"/>
        <v>404880884.07999873</v>
      </c>
      <c r="H10" s="289">
        <f t="shared" si="0"/>
        <v>398626847.54999876</v>
      </c>
      <c r="I10" s="289">
        <f t="shared" si="0"/>
        <v>11759966.680001356</v>
      </c>
    </row>
    <row r="11" spans="1:9">
      <c r="A11" s="108"/>
      <c r="B11" s="290"/>
      <c r="C11" s="291" t="s">
        <v>320</v>
      </c>
      <c r="D11" s="292">
        <v>244455007.44000006</v>
      </c>
      <c r="E11" s="292">
        <v>1061565.7599999944</v>
      </c>
      <c r="F11" s="293">
        <f t="shared" ref="F11:F17" si="1">D11+E11</f>
        <v>245516573.20000005</v>
      </c>
      <c r="G11" s="292">
        <v>241463917.22999889</v>
      </c>
      <c r="H11" s="292">
        <v>241425034.23999894</v>
      </c>
      <c r="I11" s="293">
        <f t="shared" ref="I11:I17" si="2">F11-G11</f>
        <v>4052655.9700011611</v>
      </c>
    </row>
    <row r="12" spans="1:9">
      <c r="A12" s="108"/>
      <c r="B12" s="290"/>
      <c r="C12" s="291" t="s">
        <v>321</v>
      </c>
      <c r="D12" s="292">
        <v>480000</v>
      </c>
      <c r="E12" s="292">
        <v>183157</v>
      </c>
      <c r="F12" s="293">
        <f t="shared" si="1"/>
        <v>663157</v>
      </c>
      <c r="G12" s="292">
        <v>663157</v>
      </c>
      <c r="H12" s="292">
        <v>657592</v>
      </c>
      <c r="I12" s="293">
        <f t="shared" si="2"/>
        <v>0</v>
      </c>
    </row>
    <row r="13" spans="1:9">
      <c r="A13" s="108"/>
      <c r="B13" s="290"/>
      <c r="C13" s="291" t="s">
        <v>322</v>
      </c>
      <c r="D13" s="292">
        <v>83090104.939999998</v>
      </c>
      <c r="E13" s="292">
        <v>-3035876.6599999988</v>
      </c>
      <c r="F13" s="293">
        <f t="shared" si="1"/>
        <v>80054228.280000001</v>
      </c>
      <c r="G13" s="292">
        <v>76927702.039999828</v>
      </c>
      <c r="H13" s="292">
        <v>76721575.289999709</v>
      </c>
      <c r="I13" s="293">
        <f t="shared" si="2"/>
        <v>3126526.2400001734</v>
      </c>
    </row>
    <row r="14" spans="1:9">
      <c r="A14" s="108"/>
      <c r="B14" s="290"/>
      <c r="C14" s="291" t="s">
        <v>323</v>
      </c>
      <c r="D14" s="292">
        <v>43421921.050000012</v>
      </c>
      <c r="E14" s="292">
        <v>4450627.4000000004</v>
      </c>
      <c r="F14" s="293">
        <f t="shared" si="1"/>
        <v>47872548.45000001</v>
      </c>
      <c r="G14" s="292">
        <v>46493009.749999762</v>
      </c>
      <c r="H14" s="292">
        <v>40496687.959999874</v>
      </c>
      <c r="I14" s="293">
        <f t="shared" si="2"/>
        <v>1379538.7000002488</v>
      </c>
    </row>
    <row r="15" spans="1:9">
      <c r="A15" s="108"/>
      <c r="B15" s="290"/>
      <c r="C15" s="291" t="s">
        <v>324</v>
      </c>
      <c r="D15" s="292">
        <v>43112160.230000034</v>
      </c>
      <c r="E15" s="292">
        <v>-4103721.5399999968</v>
      </c>
      <c r="F15" s="293">
        <f t="shared" si="1"/>
        <v>39008438.690000035</v>
      </c>
      <c r="G15" s="292">
        <v>36353775.060000263</v>
      </c>
      <c r="H15" s="292">
        <v>36353775.060000271</v>
      </c>
      <c r="I15" s="293">
        <f t="shared" si="2"/>
        <v>2654663.6299997717</v>
      </c>
    </row>
    <row r="16" spans="1:9">
      <c r="A16" s="108"/>
      <c r="B16" s="290"/>
      <c r="C16" s="291" t="s">
        <v>325</v>
      </c>
      <c r="D16" s="292">
        <v>0</v>
      </c>
      <c r="E16" s="292">
        <v>0</v>
      </c>
      <c r="F16" s="293">
        <f t="shared" si="1"/>
        <v>0</v>
      </c>
      <c r="G16" s="292">
        <v>0</v>
      </c>
      <c r="H16" s="292">
        <v>0</v>
      </c>
      <c r="I16" s="293">
        <f t="shared" si="2"/>
        <v>0</v>
      </c>
    </row>
    <row r="17" spans="1:9">
      <c r="A17" s="108"/>
      <c r="B17" s="290"/>
      <c r="C17" s="291" t="s">
        <v>326</v>
      </c>
      <c r="D17" s="292">
        <v>7465080</v>
      </c>
      <c r="E17" s="292">
        <v>-3939174.86</v>
      </c>
      <c r="F17" s="293">
        <f t="shared" si="1"/>
        <v>3525905.14</v>
      </c>
      <c r="G17" s="292">
        <v>2979323</v>
      </c>
      <c r="H17" s="292">
        <v>2972183</v>
      </c>
      <c r="I17" s="293">
        <f t="shared" si="2"/>
        <v>546582.14000000013</v>
      </c>
    </row>
    <row r="18" spans="1:9">
      <c r="A18" s="108"/>
      <c r="B18" s="566" t="s">
        <v>14</v>
      </c>
      <c r="C18" s="567"/>
      <c r="D18" s="289">
        <f t="shared" ref="D18:I18" si="3">SUM(D19:D27)</f>
        <v>16403000</v>
      </c>
      <c r="E18" s="289">
        <f t="shared" si="3"/>
        <v>-5367439.5999999996</v>
      </c>
      <c r="F18" s="289">
        <f t="shared" si="3"/>
        <v>11035560.4</v>
      </c>
      <c r="G18" s="289">
        <f t="shared" si="3"/>
        <v>9352066.1699999999</v>
      </c>
      <c r="H18" s="289">
        <f t="shared" si="3"/>
        <v>8937045.9499999993</v>
      </c>
      <c r="I18" s="289">
        <f t="shared" si="3"/>
        <v>1683494.2300000016</v>
      </c>
    </row>
    <row r="19" spans="1:9" ht="24">
      <c r="A19" s="108"/>
      <c r="B19" s="290"/>
      <c r="C19" s="291" t="s">
        <v>327</v>
      </c>
      <c r="D19" s="292">
        <v>10336000</v>
      </c>
      <c r="E19" s="292">
        <v>-5142525.2299999995</v>
      </c>
      <c r="F19" s="293">
        <f t="shared" ref="F19:F27" si="4">D19+E19</f>
        <v>5193474.7700000005</v>
      </c>
      <c r="G19" s="292">
        <v>4393339.549999998</v>
      </c>
      <c r="H19" s="292">
        <v>4393339.5499999989</v>
      </c>
      <c r="I19" s="293">
        <f t="shared" ref="I19:I27" si="5">F19-G19</f>
        <v>800135.22000000253</v>
      </c>
    </row>
    <row r="20" spans="1:9">
      <c r="A20" s="108"/>
      <c r="B20" s="290"/>
      <c r="C20" s="291" t="s">
        <v>328</v>
      </c>
      <c r="D20" s="292">
        <v>785000</v>
      </c>
      <c r="E20" s="292">
        <v>177296.08</v>
      </c>
      <c r="F20" s="293">
        <f t="shared" si="4"/>
        <v>962296.08</v>
      </c>
      <c r="G20" s="292">
        <v>895084.85000000033</v>
      </c>
      <c r="H20" s="292">
        <v>895084.85000000009</v>
      </c>
      <c r="I20" s="293">
        <f t="shared" si="5"/>
        <v>67211.229999999632</v>
      </c>
    </row>
    <row r="21" spans="1:9" ht="24">
      <c r="A21" s="108"/>
      <c r="B21" s="290"/>
      <c r="C21" s="291" t="s">
        <v>329</v>
      </c>
      <c r="D21" s="292">
        <v>0</v>
      </c>
      <c r="E21" s="292">
        <v>0</v>
      </c>
      <c r="F21" s="293">
        <f t="shared" si="4"/>
        <v>0</v>
      </c>
      <c r="G21" s="292">
        <v>0</v>
      </c>
      <c r="H21" s="292">
        <v>0</v>
      </c>
      <c r="I21" s="293">
        <f t="shared" si="5"/>
        <v>0</v>
      </c>
    </row>
    <row r="22" spans="1:9">
      <c r="A22" s="108"/>
      <c r="B22" s="290"/>
      <c r="C22" s="291" t="s">
        <v>330</v>
      </c>
      <c r="D22" s="292">
        <v>862500</v>
      </c>
      <c r="E22" s="292">
        <v>-9830.1500000000378</v>
      </c>
      <c r="F22" s="293">
        <f t="shared" si="4"/>
        <v>852669.85</v>
      </c>
      <c r="G22" s="292">
        <v>715218.46999999939</v>
      </c>
      <c r="H22" s="292">
        <v>712368.46999999939</v>
      </c>
      <c r="I22" s="293">
        <f t="shared" si="5"/>
        <v>137451.38000000059</v>
      </c>
    </row>
    <row r="23" spans="1:9">
      <c r="A23" s="108"/>
      <c r="B23" s="290"/>
      <c r="C23" s="291" t="s">
        <v>331</v>
      </c>
      <c r="D23" s="292">
        <v>16500</v>
      </c>
      <c r="E23" s="292">
        <v>96585.260000000009</v>
      </c>
      <c r="F23" s="293">
        <f t="shared" si="4"/>
        <v>113085.26000000001</v>
      </c>
      <c r="G23" s="292">
        <v>105291.51000000005</v>
      </c>
      <c r="H23" s="292">
        <v>105291.51000000005</v>
      </c>
      <c r="I23" s="293">
        <f t="shared" si="5"/>
        <v>7793.7499999999563</v>
      </c>
    </row>
    <row r="24" spans="1:9">
      <c r="A24" s="108"/>
      <c r="B24" s="290"/>
      <c r="C24" s="291" t="s">
        <v>332</v>
      </c>
      <c r="D24" s="292">
        <v>2722000</v>
      </c>
      <c r="E24" s="292">
        <v>292163.37000000017</v>
      </c>
      <c r="F24" s="293">
        <f t="shared" si="4"/>
        <v>3014163.37</v>
      </c>
      <c r="G24" s="292">
        <v>2532284.6900000018</v>
      </c>
      <c r="H24" s="292">
        <v>2120114.4700000007</v>
      </c>
      <c r="I24" s="293">
        <f t="shared" si="5"/>
        <v>481878.6799999983</v>
      </c>
    </row>
    <row r="25" spans="1:9" ht="24">
      <c r="A25" s="108"/>
      <c r="B25" s="290"/>
      <c r="C25" s="291" t="s">
        <v>333</v>
      </c>
      <c r="D25" s="292">
        <v>1258000</v>
      </c>
      <c r="E25" s="292">
        <v>-974230.09</v>
      </c>
      <c r="F25" s="293">
        <f t="shared" si="4"/>
        <v>283769.91000000003</v>
      </c>
      <c r="G25" s="292">
        <v>155585.32999999999</v>
      </c>
      <c r="H25" s="292">
        <v>155585.32999999999</v>
      </c>
      <c r="I25" s="293">
        <f t="shared" si="5"/>
        <v>128184.58000000005</v>
      </c>
    </row>
    <row r="26" spans="1:9">
      <c r="A26" s="108"/>
      <c r="B26" s="290"/>
      <c r="C26" s="291" t="s">
        <v>334</v>
      </c>
      <c r="D26" s="292">
        <v>0</v>
      </c>
      <c r="E26" s="292">
        <v>0</v>
      </c>
      <c r="F26" s="293">
        <f t="shared" si="4"/>
        <v>0</v>
      </c>
      <c r="G26" s="292">
        <v>0</v>
      </c>
      <c r="H26" s="292">
        <v>0</v>
      </c>
      <c r="I26" s="293">
        <f t="shared" si="5"/>
        <v>0</v>
      </c>
    </row>
    <row r="27" spans="1:9">
      <c r="A27" s="108"/>
      <c r="B27" s="290"/>
      <c r="C27" s="291" t="s">
        <v>335</v>
      </c>
      <c r="D27" s="292">
        <v>423000</v>
      </c>
      <c r="E27" s="292">
        <v>193101.16000000003</v>
      </c>
      <c r="F27" s="293">
        <f t="shared" si="4"/>
        <v>616101.16</v>
      </c>
      <c r="G27" s="292">
        <v>555261.76999999967</v>
      </c>
      <c r="H27" s="292">
        <v>555261.76999999967</v>
      </c>
      <c r="I27" s="293">
        <f t="shared" si="5"/>
        <v>60839.390000000363</v>
      </c>
    </row>
    <row r="28" spans="1:9">
      <c r="A28" s="108"/>
      <c r="B28" s="566" t="s">
        <v>16</v>
      </c>
      <c r="C28" s="567"/>
      <c r="D28" s="289">
        <f t="shared" ref="D28:I28" si="6">SUM(D29:D37)</f>
        <v>31471055.020000003</v>
      </c>
      <c r="E28" s="289">
        <f t="shared" si="6"/>
        <v>3842951.3000000007</v>
      </c>
      <c r="F28" s="289">
        <f t="shared" si="6"/>
        <v>35314006.32</v>
      </c>
      <c r="G28" s="289">
        <f t="shared" si="6"/>
        <v>32904724.359999929</v>
      </c>
      <c r="H28" s="289">
        <f t="shared" si="6"/>
        <v>25332198.539999992</v>
      </c>
      <c r="I28" s="289">
        <f t="shared" si="6"/>
        <v>2409281.9600000735</v>
      </c>
    </row>
    <row r="29" spans="1:9">
      <c r="A29" s="108"/>
      <c r="B29" s="290"/>
      <c r="C29" s="291" t="s">
        <v>336</v>
      </c>
      <c r="D29" s="292">
        <v>9356454.5500000007</v>
      </c>
      <c r="E29" s="292">
        <v>-121601.91000000009</v>
      </c>
      <c r="F29" s="293">
        <f t="shared" ref="F29:F37" si="7">D29+E29</f>
        <v>9234852.6400000006</v>
      </c>
      <c r="G29" s="292">
        <v>8453015.30999998</v>
      </c>
      <c r="H29" s="292">
        <v>8027700.4899999974</v>
      </c>
      <c r="I29" s="293">
        <f t="shared" ref="I29:I37" si="8">F29-G29</f>
        <v>781837.33000002056</v>
      </c>
    </row>
    <row r="30" spans="1:9">
      <c r="A30" s="108"/>
      <c r="B30" s="290"/>
      <c r="C30" s="291" t="s">
        <v>337</v>
      </c>
      <c r="D30" s="292">
        <v>2815000</v>
      </c>
      <c r="E30" s="292">
        <v>38970.749999999971</v>
      </c>
      <c r="F30" s="293">
        <f t="shared" si="7"/>
        <v>2853970.75</v>
      </c>
      <c r="G30" s="292">
        <v>2796168.0199999972</v>
      </c>
      <c r="H30" s="292">
        <v>2764848.0199999982</v>
      </c>
      <c r="I30" s="293">
        <f t="shared" si="8"/>
        <v>57802.730000002775</v>
      </c>
    </row>
    <row r="31" spans="1:9" ht="24">
      <c r="A31" s="108"/>
      <c r="B31" s="290"/>
      <c r="C31" s="291" t="s">
        <v>338</v>
      </c>
      <c r="D31" s="292">
        <v>2824200</v>
      </c>
      <c r="E31" s="292">
        <v>4182165.1999999993</v>
      </c>
      <c r="F31" s="293">
        <f t="shared" si="7"/>
        <v>7006365.1999999993</v>
      </c>
      <c r="G31" s="292">
        <v>6973884.5599999987</v>
      </c>
      <c r="H31" s="292">
        <v>6897401.9199999971</v>
      </c>
      <c r="I31" s="293">
        <f t="shared" si="8"/>
        <v>32480.640000000596</v>
      </c>
    </row>
    <row r="32" spans="1:9">
      <c r="A32" s="108"/>
      <c r="B32" s="290"/>
      <c r="C32" s="291" t="s">
        <v>339</v>
      </c>
      <c r="D32" s="292">
        <v>727000</v>
      </c>
      <c r="E32" s="292">
        <v>-110043.93</v>
      </c>
      <c r="F32" s="293">
        <f t="shared" si="7"/>
        <v>616956.07000000007</v>
      </c>
      <c r="G32" s="292">
        <v>478345.98999999953</v>
      </c>
      <c r="H32" s="292">
        <v>478345.98999999947</v>
      </c>
      <c r="I32" s="293">
        <f t="shared" si="8"/>
        <v>138610.08000000054</v>
      </c>
    </row>
    <row r="33" spans="1:9" ht="24">
      <c r="A33" s="108"/>
      <c r="B33" s="290"/>
      <c r="C33" s="291" t="s">
        <v>340</v>
      </c>
      <c r="D33" s="292">
        <v>3667000</v>
      </c>
      <c r="E33" s="292">
        <v>1229078.9300000011</v>
      </c>
      <c r="F33" s="293">
        <f t="shared" si="7"/>
        <v>4896078.9300000016</v>
      </c>
      <c r="G33" s="292">
        <v>4287795.0099999979</v>
      </c>
      <c r="H33" s="292">
        <v>4187538.5999999982</v>
      </c>
      <c r="I33" s="293">
        <f t="shared" si="8"/>
        <v>608283.92000000365</v>
      </c>
    </row>
    <row r="34" spans="1:9">
      <c r="A34" s="108"/>
      <c r="B34" s="290"/>
      <c r="C34" s="291" t="s">
        <v>341</v>
      </c>
      <c r="D34" s="292">
        <v>1084247.58</v>
      </c>
      <c r="E34" s="292">
        <v>-880726.7</v>
      </c>
      <c r="F34" s="293">
        <f t="shared" si="7"/>
        <v>203520.88000000012</v>
      </c>
      <c r="G34" s="292">
        <v>577</v>
      </c>
      <c r="H34" s="292">
        <v>577</v>
      </c>
      <c r="I34" s="293">
        <f t="shared" si="8"/>
        <v>202943.88000000012</v>
      </c>
    </row>
    <row r="35" spans="1:9">
      <c r="A35" s="108"/>
      <c r="B35" s="290"/>
      <c r="C35" s="291" t="s">
        <v>342</v>
      </c>
      <c r="D35" s="292">
        <v>164200</v>
      </c>
      <c r="E35" s="292">
        <v>-46679.3</v>
      </c>
      <c r="F35" s="293">
        <f t="shared" si="7"/>
        <v>117520.7</v>
      </c>
      <c r="G35" s="292">
        <v>92403.3</v>
      </c>
      <c r="H35" s="292">
        <v>92403.3</v>
      </c>
      <c r="I35" s="293">
        <f t="shared" si="8"/>
        <v>25117.399999999994</v>
      </c>
    </row>
    <row r="36" spans="1:9">
      <c r="A36" s="108"/>
      <c r="B36" s="290"/>
      <c r="C36" s="291" t="s">
        <v>343</v>
      </c>
      <c r="D36" s="292">
        <v>245000</v>
      </c>
      <c r="E36" s="292">
        <v>42027.409999999974</v>
      </c>
      <c r="F36" s="293">
        <f t="shared" si="7"/>
        <v>287027.40999999997</v>
      </c>
      <c r="G36" s="292">
        <v>266988.40999999997</v>
      </c>
      <c r="H36" s="292">
        <v>266988.40999999997</v>
      </c>
      <c r="I36" s="293">
        <f t="shared" si="8"/>
        <v>20039</v>
      </c>
    </row>
    <row r="37" spans="1:9">
      <c r="A37" s="108"/>
      <c r="B37" s="290"/>
      <c r="C37" s="291" t="s">
        <v>344</v>
      </c>
      <c r="D37" s="292">
        <v>10587952.889999999</v>
      </c>
      <c r="E37" s="292">
        <v>-490239.14999999967</v>
      </c>
      <c r="F37" s="293">
        <f t="shared" si="7"/>
        <v>10097713.739999998</v>
      </c>
      <c r="G37" s="292">
        <v>9555546.7599999532</v>
      </c>
      <c r="H37" s="292">
        <v>2616394.8100000019</v>
      </c>
      <c r="I37" s="293">
        <f t="shared" si="8"/>
        <v>542166.98000004515</v>
      </c>
    </row>
    <row r="38" spans="1:9">
      <c r="B38" s="566" t="s">
        <v>226</v>
      </c>
      <c r="C38" s="567"/>
      <c r="D38" s="289">
        <f t="shared" ref="D38:I38" si="9">SUM(D39:D47)</f>
        <v>62547034.769999996</v>
      </c>
      <c r="E38" s="289">
        <f t="shared" si="9"/>
        <v>103487.95000000001</v>
      </c>
      <c r="F38" s="289">
        <f t="shared" si="9"/>
        <v>62650522.719999999</v>
      </c>
      <c r="G38" s="289">
        <f t="shared" si="9"/>
        <v>62650522.720000006</v>
      </c>
      <c r="H38" s="289">
        <f t="shared" si="9"/>
        <v>62490624.150000021</v>
      </c>
      <c r="I38" s="289">
        <f t="shared" si="9"/>
        <v>0</v>
      </c>
    </row>
    <row r="39" spans="1:9">
      <c r="B39" s="290"/>
      <c r="C39" s="291" t="s">
        <v>21</v>
      </c>
      <c r="D39" s="292">
        <v>0</v>
      </c>
      <c r="E39" s="292">
        <v>0</v>
      </c>
      <c r="F39" s="293">
        <f t="shared" ref="F39:F47" si="10">D39+E39</f>
        <v>0</v>
      </c>
      <c r="G39" s="292">
        <v>0</v>
      </c>
      <c r="H39" s="292">
        <v>0</v>
      </c>
      <c r="I39" s="293">
        <f t="shared" ref="I39:I47" si="11">F39-G39</f>
        <v>0</v>
      </c>
    </row>
    <row r="40" spans="1:9">
      <c r="B40" s="290"/>
      <c r="C40" s="291" t="s">
        <v>23</v>
      </c>
      <c r="D40" s="292">
        <v>0</v>
      </c>
      <c r="E40" s="292">
        <v>0</v>
      </c>
      <c r="F40" s="293">
        <f t="shared" si="10"/>
        <v>0</v>
      </c>
      <c r="G40" s="292">
        <v>0</v>
      </c>
      <c r="H40" s="292">
        <v>0</v>
      </c>
      <c r="I40" s="293">
        <f t="shared" si="11"/>
        <v>0</v>
      </c>
    </row>
    <row r="41" spans="1:9">
      <c r="B41" s="290"/>
      <c r="C41" s="291" t="s">
        <v>25</v>
      </c>
      <c r="D41" s="292">
        <v>0</v>
      </c>
      <c r="E41" s="292">
        <v>0</v>
      </c>
      <c r="F41" s="293">
        <f t="shared" si="10"/>
        <v>0</v>
      </c>
      <c r="G41" s="292">
        <v>0</v>
      </c>
      <c r="H41" s="292">
        <v>0</v>
      </c>
      <c r="I41" s="293">
        <f t="shared" si="11"/>
        <v>0</v>
      </c>
    </row>
    <row r="42" spans="1:9">
      <c r="B42" s="290"/>
      <c r="C42" s="291" t="s">
        <v>26</v>
      </c>
      <c r="D42" s="292">
        <v>12000</v>
      </c>
      <c r="E42" s="292">
        <v>-6894.5</v>
      </c>
      <c r="F42" s="293">
        <f t="shared" si="10"/>
        <v>5105.5</v>
      </c>
      <c r="G42" s="292">
        <v>5105.5</v>
      </c>
      <c r="H42" s="292">
        <v>5105.5</v>
      </c>
      <c r="I42" s="293">
        <f t="shared" si="11"/>
        <v>0</v>
      </c>
    </row>
    <row r="43" spans="1:9">
      <c r="B43" s="290"/>
      <c r="C43" s="291" t="s">
        <v>28</v>
      </c>
      <c r="D43" s="292">
        <v>62535034.769999996</v>
      </c>
      <c r="E43" s="292">
        <v>110382.45000000001</v>
      </c>
      <c r="F43" s="293">
        <f t="shared" si="10"/>
        <v>62645417.219999999</v>
      </c>
      <c r="G43" s="292">
        <v>62645417.220000006</v>
      </c>
      <c r="H43" s="292">
        <v>62485518.650000021</v>
      </c>
      <c r="I43" s="293">
        <f t="shared" si="11"/>
        <v>0</v>
      </c>
    </row>
    <row r="44" spans="1:9" ht="24">
      <c r="B44" s="290"/>
      <c r="C44" s="291" t="s">
        <v>345</v>
      </c>
      <c r="D44" s="292">
        <v>0</v>
      </c>
      <c r="E44" s="292">
        <v>0</v>
      </c>
      <c r="F44" s="293">
        <f t="shared" si="10"/>
        <v>0</v>
      </c>
      <c r="G44" s="292">
        <v>0</v>
      </c>
      <c r="H44" s="292">
        <v>0</v>
      </c>
      <c r="I44" s="293">
        <f t="shared" si="11"/>
        <v>0</v>
      </c>
    </row>
    <row r="45" spans="1:9">
      <c r="B45" s="290"/>
      <c r="C45" s="291" t="s">
        <v>32</v>
      </c>
      <c r="D45" s="292">
        <v>0</v>
      </c>
      <c r="E45" s="292">
        <v>0</v>
      </c>
      <c r="F45" s="293">
        <f t="shared" si="10"/>
        <v>0</v>
      </c>
      <c r="G45" s="292">
        <v>0</v>
      </c>
      <c r="H45" s="292">
        <v>0</v>
      </c>
      <c r="I45" s="293">
        <f t="shared" si="11"/>
        <v>0</v>
      </c>
    </row>
    <row r="46" spans="1:9">
      <c r="B46" s="290"/>
      <c r="C46" s="291" t="s">
        <v>33</v>
      </c>
      <c r="D46" s="292">
        <v>0</v>
      </c>
      <c r="E46" s="292">
        <v>0</v>
      </c>
      <c r="F46" s="293">
        <f t="shared" si="10"/>
        <v>0</v>
      </c>
      <c r="G46" s="292">
        <v>0</v>
      </c>
      <c r="H46" s="292">
        <v>0</v>
      </c>
      <c r="I46" s="293">
        <f t="shared" si="11"/>
        <v>0</v>
      </c>
    </row>
    <row r="47" spans="1:9">
      <c r="B47" s="290"/>
      <c r="C47" s="291" t="s">
        <v>35</v>
      </c>
      <c r="D47" s="292">
        <v>0</v>
      </c>
      <c r="E47" s="292">
        <v>0</v>
      </c>
      <c r="F47" s="293">
        <f t="shared" si="10"/>
        <v>0</v>
      </c>
      <c r="G47" s="292">
        <v>0</v>
      </c>
      <c r="H47" s="292">
        <v>0</v>
      </c>
      <c r="I47" s="293">
        <f t="shared" si="11"/>
        <v>0</v>
      </c>
    </row>
    <row r="48" spans="1:9">
      <c r="B48" s="566" t="s">
        <v>346</v>
      </c>
      <c r="C48" s="567"/>
      <c r="D48" s="289">
        <f t="shared" ref="D48:I48" si="12">SUM(D49:D57)</f>
        <v>8718000</v>
      </c>
      <c r="E48" s="289">
        <f t="shared" si="12"/>
        <v>12570833.060000001</v>
      </c>
      <c r="F48" s="289">
        <f t="shared" si="12"/>
        <v>21288833.060000002</v>
      </c>
      <c r="G48" s="289">
        <f t="shared" si="12"/>
        <v>17311896.920000002</v>
      </c>
      <c r="H48" s="289">
        <f t="shared" si="12"/>
        <v>15857905.879999999</v>
      </c>
      <c r="I48" s="289">
        <f t="shared" si="12"/>
        <v>3976936.14</v>
      </c>
    </row>
    <row r="49" spans="2:9">
      <c r="B49" s="290"/>
      <c r="C49" s="291" t="s">
        <v>347</v>
      </c>
      <c r="D49" s="292">
        <v>3008000</v>
      </c>
      <c r="E49" s="292">
        <v>2361752.1500000004</v>
      </c>
      <c r="F49" s="293">
        <f t="shared" ref="F49:F57" si="13">D49+E49</f>
        <v>5369752.1500000004</v>
      </c>
      <c r="G49" s="292">
        <v>3468553.7100000009</v>
      </c>
      <c r="H49" s="292">
        <v>3414245.8800000008</v>
      </c>
      <c r="I49" s="293">
        <f t="shared" ref="I49:I57" si="14">F49-G49</f>
        <v>1901198.4399999995</v>
      </c>
    </row>
    <row r="50" spans="2:9">
      <c r="B50" s="290"/>
      <c r="C50" s="291" t="s">
        <v>348</v>
      </c>
      <c r="D50" s="292">
        <v>0</v>
      </c>
      <c r="E50" s="292">
        <v>1364330.2500000002</v>
      </c>
      <c r="F50" s="293">
        <f t="shared" si="13"/>
        <v>1364330.2500000002</v>
      </c>
      <c r="G50" s="292">
        <v>1330433.58</v>
      </c>
      <c r="H50" s="292">
        <v>1253614.3199999998</v>
      </c>
      <c r="I50" s="293">
        <f t="shared" si="14"/>
        <v>33896.670000000158</v>
      </c>
    </row>
    <row r="51" spans="2:9">
      <c r="B51" s="290"/>
      <c r="C51" s="291" t="s">
        <v>349</v>
      </c>
      <c r="D51" s="292">
        <v>0</v>
      </c>
      <c r="E51" s="292">
        <v>0</v>
      </c>
      <c r="F51" s="293">
        <f t="shared" si="13"/>
        <v>0</v>
      </c>
      <c r="G51" s="292">
        <v>0</v>
      </c>
      <c r="H51" s="292">
        <v>0</v>
      </c>
      <c r="I51" s="293">
        <f t="shared" si="14"/>
        <v>0</v>
      </c>
    </row>
    <row r="52" spans="2:9">
      <c r="B52" s="290"/>
      <c r="C52" s="291" t="s">
        <v>350</v>
      </c>
      <c r="D52" s="292">
        <v>1910000</v>
      </c>
      <c r="E52" s="292">
        <v>1912080</v>
      </c>
      <c r="F52" s="293">
        <f t="shared" si="13"/>
        <v>3822080</v>
      </c>
      <c r="G52" s="292">
        <v>3052230</v>
      </c>
      <c r="H52" s="292">
        <v>3052230</v>
      </c>
      <c r="I52" s="293">
        <f t="shared" si="14"/>
        <v>769850</v>
      </c>
    </row>
    <row r="53" spans="2:9">
      <c r="B53" s="290"/>
      <c r="C53" s="291" t="s">
        <v>351</v>
      </c>
      <c r="D53" s="292">
        <v>0</v>
      </c>
      <c r="E53" s="292">
        <v>0</v>
      </c>
      <c r="F53" s="293">
        <f t="shared" si="13"/>
        <v>0</v>
      </c>
      <c r="G53" s="292">
        <v>0</v>
      </c>
      <c r="H53" s="292">
        <v>0</v>
      </c>
      <c r="I53" s="293">
        <f t="shared" si="14"/>
        <v>0</v>
      </c>
    </row>
    <row r="54" spans="2:9">
      <c r="B54" s="290"/>
      <c r="C54" s="291" t="s">
        <v>352</v>
      </c>
      <c r="D54" s="292">
        <v>0</v>
      </c>
      <c r="E54" s="292">
        <v>1506616.4100000006</v>
      </c>
      <c r="F54" s="293">
        <f t="shared" si="13"/>
        <v>1506616.4100000006</v>
      </c>
      <c r="G54" s="292">
        <v>1505133.88</v>
      </c>
      <c r="H54" s="292">
        <v>932003.9100000005</v>
      </c>
      <c r="I54" s="293">
        <f t="shared" si="14"/>
        <v>1482.5300000007264</v>
      </c>
    </row>
    <row r="55" spans="2:9">
      <c r="B55" s="290"/>
      <c r="C55" s="291" t="s">
        <v>353</v>
      </c>
      <c r="D55" s="292">
        <v>0</v>
      </c>
      <c r="E55" s="292">
        <v>0</v>
      </c>
      <c r="F55" s="293">
        <f t="shared" si="13"/>
        <v>0</v>
      </c>
      <c r="G55" s="292">
        <v>0</v>
      </c>
      <c r="H55" s="292">
        <v>0</v>
      </c>
      <c r="I55" s="293">
        <f t="shared" si="14"/>
        <v>0</v>
      </c>
    </row>
    <row r="56" spans="2:9">
      <c r="B56" s="290"/>
      <c r="C56" s="291" t="s">
        <v>354</v>
      </c>
      <c r="D56" s="292">
        <v>3800000</v>
      </c>
      <c r="E56" s="292">
        <v>2146815</v>
      </c>
      <c r="F56" s="293">
        <f t="shared" si="13"/>
        <v>5946815</v>
      </c>
      <c r="G56" s="292">
        <v>4799561.1399999997</v>
      </c>
      <c r="H56" s="292">
        <v>4799561.1399999997</v>
      </c>
      <c r="I56" s="293">
        <f t="shared" si="14"/>
        <v>1147253.8600000003</v>
      </c>
    </row>
    <row r="57" spans="2:9">
      <c r="B57" s="290"/>
      <c r="C57" s="291" t="s">
        <v>102</v>
      </c>
      <c r="D57" s="292">
        <v>0</v>
      </c>
      <c r="E57" s="292">
        <v>3279239.25</v>
      </c>
      <c r="F57" s="293">
        <f t="shared" si="13"/>
        <v>3279239.25</v>
      </c>
      <c r="G57" s="292">
        <v>3155984.6100000003</v>
      </c>
      <c r="H57" s="292">
        <v>2406250.63</v>
      </c>
      <c r="I57" s="293">
        <f t="shared" si="14"/>
        <v>123254.63999999966</v>
      </c>
    </row>
    <row r="58" spans="2:9">
      <c r="B58" s="566" t="s">
        <v>58</v>
      </c>
      <c r="C58" s="567"/>
      <c r="D58" s="289">
        <f t="shared" ref="D58:I58" si="15">SUM(D59:D61)</f>
        <v>3550000</v>
      </c>
      <c r="E58" s="289">
        <f t="shared" si="15"/>
        <v>423251.39</v>
      </c>
      <c r="F58" s="289">
        <f t="shared" si="15"/>
        <v>3973251.39</v>
      </c>
      <c r="G58" s="289">
        <f t="shared" si="15"/>
        <v>3228310.3</v>
      </c>
      <c r="H58" s="289">
        <f t="shared" si="15"/>
        <v>3186229.27</v>
      </c>
      <c r="I58" s="289">
        <f t="shared" si="15"/>
        <v>744941.09000000032</v>
      </c>
    </row>
    <row r="59" spans="2:9">
      <c r="B59" s="290"/>
      <c r="C59" s="291" t="s">
        <v>355</v>
      </c>
      <c r="D59" s="292">
        <v>0</v>
      </c>
      <c r="E59" s="292">
        <v>0</v>
      </c>
      <c r="F59" s="293">
        <f>D59+E59</f>
        <v>0</v>
      </c>
      <c r="G59" s="292">
        <v>0</v>
      </c>
      <c r="H59" s="292">
        <v>0</v>
      </c>
      <c r="I59" s="293">
        <f>F59-G59</f>
        <v>0</v>
      </c>
    </row>
    <row r="60" spans="2:9">
      <c r="B60" s="290"/>
      <c r="C60" s="291" t="s">
        <v>356</v>
      </c>
      <c r="D60" s="292">
        <v>3550000</v>
      </c>
      <c r="E60" s="292">
        <v>423251.39</v>
      </c>
      <c r="F60" s="293">
        <f>D60+E60</f>
        <v>3973251.39</v>
      </c>
      <c r="G60" s="292">
        <v>3228310.3</v>
      </c>
      <c r="H60" s="292">
        <v>3186229.27</v>
      </c>
      <c r="I60" s="293">
        <f>F60-G60</f>
        <v>744941.09000000032</v>
      </c>
    </row>
    <row r="61" spans="2:9">
      <c r="B61" s="290"/>
      <c r="C61" s="291" t="s">
        <v>357</v>
      </c>
      <c r="D61" s="292">
        <v>0</v>
      </c>
      <c r="E61" s="292">
        <v>0</v>
      </c>
      <c r="F61" s="293">
        <f>D61+E61</f>
        <v>0</v>
      </c>
      <c r="G61" s="292">
        <v>0</v>
      </c>
      <c r="H61" s="292">
        <v>0</v>
      </c>
      <c r="I61" s="293">
        <f>F61-G61</f>
        <v>0</v>
      </c>
    </row>
    <row r="62" spans="2:9">
      <c r="B62" s="566" t="s">
        <v>358</v>
      </c>
      <c r="C62" s="567"/>
      <c r="D62" s="289">
        <f t="shared" ref="D62:I62" si="16">SUM(D63:D69)</f>
        <v>0</v>
      </c>
      <c r="E62" s="289">
        <f t="shared" si="16"/>
        <v>0</v>
      </c>
      <c r="F62" s="289">
        <f t="shared" si="16"/>
        <v>0</v>
      </c>
      <c r="G62" s="289">
        <f t="shared" si="16"/>
        <v>0</v>
      </c>
      <c r="H62" s="289">
        <f t="shared" si="16"/>
        <v>0</v>
      </c>
      <c r="I62" s="289">
        <f t="shared" si="16"/>
        <v>0</v>
      </c>
    </row>
    <row r="63" spans="2:9">
      <c r="B63" s="290"/>
      <c r="C63" s="291" t="s">
        <v>359</v>
      </c>
      <c r="D63" s="292">
        <v>0</v>
      </c>
      <c r="E63" s="292">
        <v>0</v>
      </c>
      <c r="F63" s="293">
        <f t="shared" ref="F63:F69" si="17">D63+E63</f>
        <v>0</v>
      </c>
      <c r="G63" s="292">
        <v>0</v>
      </c>
      <c r="H63" s="292">
        <v>0</v>
      </c>
      <c r="I63" s="293">
        <f t="shared" ref="I63:I69" si="18">F63-G63</f>
        <v>0</v>
      </c>
    </row>
    <row r="64" spans="2:9">
      <c r="B64" s="290"/>
      <c r="C64" s="291" t="s">
        <v>360</v>
      </c>
      <c r="D64" s="292">
        <v>0</v>
      </c>
      <c r="E64" s="292">
        <v>0</v>
      </c>
      <c r="F64" s="293">
        <f t="shared" si="17"/>
        <v>0</v>
      </c>
      <c r="G64" s="292">
        <v>0</v>
      </c>
      <c r="H64" s="292">
        <v>0</v>
      </c>
      <c r="I64" s="293">
        <f t="shared" si="18"/>
        <v>0</v>
      </c>
    </row>
    <row r="65" spans="2:9">
      <c r="B65" s="290"/>
      <c r="C65" s="291" t="s">
        <v>361</v>
      </c>
      <c r="D65" s="292">
        <v>0</v>
      </c>
      <c r="E65" s="292">
        <v>0</v>
      </c>
      <c r="F65" s="293">
        <f t="shared" si="17"/>
        <v>0</v>
      </c>
      <c r="G65" s="292">
        <v>0</v>
      </c>
      <c r="H65" s="292">
        <v>0</v>
      </c>
      <c r="I65" s="293">
        <f t="shared" si="18"/>
        <v>0</v>
      </c>
    </row>
    <row r="66" spans="2:9">
      <c r="B66" s="290"/>
      <c r="C66" s="291" t="s">
        <v>362</v>
      </c>
      <c r="D66" s="292">
        <v>0</v>
      </c>
      <c r="E66" s="292">
        <v>0</v>
      </c>
      <c r="F66" s="293">
        <f t="shared" si="17"/>
        <v>0</v>
      </c>
      <c r="G66" s="292">
        <v>0</v>
      </c>
      <c r="H66" s="292">
        <v>0</v>
      </c>
      <c r="I66" s="293">
        <f t="shared" si="18"/>
        <v>0</v>
      </c>
    </row>
    <row r="67" spans="2:9">
      <c r="B67" s="290"/>
      <c r="C67" s="291" t="s">
        <v>363</v>
      </c>
      <c r="D67" s="292"/>
      <c r="E67" s="292"/>
      <c r="F67" s="293">
        <f t="shared" si="17"/>
        <v>0</v>
      </c>
      <c r="G67" s="292"/>
      <c r="H67" s="292"/>
      <c r="I67" s="293">
        <f t="shared" si="18"/>
        <v>0</v>
      </c>
    </row>
    <row r="68" spans="2:9">
      <c r="B68" s="290"/>
      <c r="C68" s="291" t="s">
        <v>364</v>
      </c>
      <c r="D68" s="292">
        <v>0</v>
      </c>
      <c r="E68" s="292">
        <v>0</v>
      </c>
      <c r="F68" s="293">
        <f t="shared" si="17"/>
        <v>0</v>
      </c>
      <c r="G68" s="292">
        <v>0</v>
      </c>
      <c r="H68" s="292">
        <v>0</v>
      </c>
      <c r="I68" s="293">
        <f t="shared" si="18"/>
        <v>0</v>
      </c>
    </row>
    <row r="69" spans="2:9" ht="24">
      <c r="B69" s="290"/>
      <c r="C69" s="291" t="s">
        <v>365</v>
      </c>
      <c r="D69" s="292">
        <v>0</v>
      </c>
      <c r="E69" s="292">
        <v>0</v>
      </c>
      <c r="F69" s="293">
        <f t="shared" si="17"/>
        <v>0</v>
      </c>
      <c r="G69" s="292">
        <v>0</v>
      </c>
      <c r="H69" s="292">
        <v>0</v>
      </c>
      <c r="I69" s="293">
        <f t="shared" si="18"/>
        <v>0</v>
      </c>
    </row>
    <row r="70" spans="2:9">
      <c r="B70" s="566" t="s">
        <v>29</v>
      </c>
      <c r="C70" s="567"/>
      <c r="D70" s="289">
        <f t="shared" ref="D70:I70" si="19">SUM(D71:D73)</f>
        <v>0</v>
      </c>
      <c r="E70" s="289">
        <f t="shared" si="19"/>
        <v>0</v>
      </c>
      <c r="F70" s="289">
        <f t="shared" si="19"/>
        <v>0</v>
      </c>
      <c r="G70" s="289">
        <f t="shared" si="19"/>
        <v>0</v>
      </c>
      <c r="H70" s="289">
        <f t="shared" si="19"/>
        <v>0</v>
      </c>
      <c r="I70" s="289">
        <f t="shared" si="19"/>
        <v>0</v>
      </c>
    </row>
    <row r="71" spans="2:9">
      <c r="B71" s="290"/>
      <c r="C71" s="291" t="s">
        <v>39</v>
      </c>
      <c r="D71" s="292">
        <v>0</v>
      </c>
      <c r="E71" s="292">
        <v>0</v>
      </c>
      <c r="F71" s="293">
        <f>D71+E71</f>
        <v>0</v>
      </c>
      <c r="G71" s="292">
        <v>0</v>
      </c>
      <c r="H71" s="292">
        <v>0</v>
      </c>
      <c r="I71" s="293">
        <f>F71-G71</f>
        <v>0</v>
      </c>
    </row>
    <row r="72" spans="2:9">
      <c r="B72" s="290"/>
      <c r="C72" s="291" t="s">
        <v>41</v>
      </c>
      <c r="D72" s="292">
        <v>0</v>
      </c>
      <c r="E72" s="292">
        <v>0</v>
      </c>
      <c r="F72" s="293">
        <f>D72+E72</f>
        <v>0</v>
      </c>
      <c r="G72" s="292">
        <v>0</v>
      </c>
      <c r="H72" s="292">
        <v>0</v>
      </c>
      <c r="I72" s="293">
        <f>F72-G72</f>
        <v>0</v>
      </c>
    </row>
    <row r="73" spans="2:9">
      <c r="B73" s="290"/>
      <c r="C73" s="291" t="s">
        <v>43</v>
      </c>
      <c r="D73" s="292">
        <v>0</v>
      </c>
      <c r="E73" s="292">
        <v>0</v>
      </c>
      <c r="F73" s="293">
        <f>D73+E73</f>
        <v>0</v>
      </c>
      <c r="G73" s="292">
        <v>0</v>
      </c>
      <c r="H73" s="292">
        <v>0</v>
      </c>
      <c r="I73" s="293">
        <f>F73-G73</f>
        <v>0</v>
      </c>
    </row>
    <row r="74" spans="2:9">
      <c r="B74" s="566" t="s">
        <v>366</v>
      </c>
      <c r="C74" s="567"/>
      <c r="D74" s="289">
        <f t="shared" ref="D74:I74" si="20">SUM(D75:D81)</f>
        <v>0</v>
      </c>
      <c r="E74" s="289">
        <f t="shared" si="20"/>
        <v>0</v>
      </c>
      <c r="F74" s="289">
        <f t="shared" si="20"/>
        <v>0</v>
      </c>
      <c r="G74" s="289">
        <f t="shared" si="20"/>
        <v>0</v>
      </c>
      <c r="H74" s="289">
        <f t="shared" si="20"/>
        <v>0</v>
      </c>
      <c r="I74" s="289">
        <f t="shared" si="20"/>
        <v>0</v>
      </c>
    </row>
    <row r="75" spans="2:9">
      <c r="B75" s="290"/>
      <c r="C75" s="291" t="s">
        <v>367</v>
      </c>
      <c r="D75" s="292">
        <v>0</v>
      </c>
      <c r="E75" s="292">
        <v>0</v>
      </c>
      <c r="F75" s="293">
        <f t="shared" ref="F75:F81" si="21">D75+E75</f>
        <v>0</v>
      </c>
      <c r="G75" s="292">
        <v>0</v>
      </c>
      <c r="H75" s="292">
        <v>0</v>
      </c>
      <c r="I75" s="293">
        <f t="shared" ref="I75:I81" si="22">F75-G75</f>
        <v>0</v>
      </c>
    </row>
    <row r="76" spans="2:9">
      <c r="B76" s="290"/>
      <c r="C76" s="291" t="s">
        <v>46</v>
      </c>
      <c r="D76" s="292">
        <v>0</v>
      </c>
      <c r="E76" s="292">
        <v>0</v>
      </c>
      <c r="F76" s="293">
        <f t="shared" si="21"/>
        <v>0</v>
      </c>
      <c r="G76" s="292">
        <v>0</v>
      </c>
      <c r="H76" s="292">
        <v>0</v>
      </c>
      <c r="I76" s="293">
        <f t="shared" si="22"/>
        <v>0</v>
      </c>
    </row>
    <row r="77" spans="2:9">
      <c r="B77" s="290"/>
      <c r="C77" s="291" t="s">
        <v>47</v>
      </c>
      <c r="D77" s="292">
        <v>0</v>
      </c>
      <c r="E77" s="292">
        <v>0</v>
      </c>
      <c r="F77" s="293">
        <f t="shared" si="21"/>
        <v>0</v>
      </c>
      <c r="G77" s="292">
        <v>0</v>
      </c>
      <c r="H77" s="292">
        <v>0</v>
      </c>
      <c r="I77" s="293">
        <f t="shared" si="22"/>
        <v>0</v>
      </c>
    </row>
    <row r="78" spans="2:9">
      <c r="B78" s="290"/>
      <c r="C78" s="291" t="s">
        <v>48</v>
      </c>
      <c r="D78" s="292">
        <v>0</v>
      </c>
      <c r="E78" s="292">
        <v>0</v>
      </c>
      <c r="F78" s="293">
        <f t="shared" si="21"/>
        <v>0</v>
      </c>
      <c r="G78" s="292">
        <v>0</v>
      </c>
      <c r="H78" s="292">
        <v>0</v>
      </c>
      <c r="I78" s="293">
        <f t="shared" si="22"/>
        <v>0</v>
      </c>
    </row>
    <row r="79" spans="2:9">
      <c r="B79" s="290"/>
      <c r="C79" s="291" t="s">
        <v>49</v>
      </c>
      <c r="D79" s="292">
        <v>0</v>
      </c>
      <c r="E79" s="292">
        <v>0</v>
      </c>
      <c r="F79" s="293">
        <f t="shared" si="21"/>
        <v>0</v>
      </c>
      <c r="G79" s="292">
        <v>0</v>
      </c>
      <c r="H79" s="292">
        <v>0</v>
      </c>
      <c r="I79" s="293">
        <f t="shared" si="22"/>
        <v>0</v>
      </c>
    </row>
    <row r="80" spans="2:9">
      <c r="B80" s="290"/>
      <c r="C80" s="291" t="s">
        <v>50</v>
      </c>
      <c r="D80" s="292">
        <v>0</v>
      </c>
      <c r="E80" s="292">
        <v>0</v>
      </c>
      <c r="F80" s="293">
        <f t="shared" si="21"/>
        <v>0</v>
      </c>
      <c r="G80" s="292">
        <v>0</v>
      </c>
      <c r="H80" s="292">
        <v>0</v>
      </c>
      <c r="I80" s="293">
        <f t="shared" si="22"/>
        <v>0</v>
      </c>
    </row>
    <row r="81" spans="2:9">
      <c r="B81" s="290"/>
      <c r="C81" s="291" t="s">
        <v>368</v>
      </c>
      <c r="D81" s="294">
        <v>0</v>
      </c>
      <c r="E81" s="294">
        <v>0</v>
      </c>
      <c r="F81" s="295">
        <f t="shared" si="21"/>
        <v>0</v>
      </c>
      <c r="G81" s="294">
        <v>0</v>
      </c>
      <c r="H81" s="294">
        <v>0</v>
      </c>
      <c r="I81" s="295">
        <f t="shared" si="22"/>
        <v>0</v>
      </c>
    </row>
    <row r="82" spans="2:9">
      <c r="B82" s="296"/>
      <c r="C82" s="297" t="s">
        <v>318</v>
      </c>
      <c r="D82" s="295">
        <v>544713363.45000005</v>
      </c>
      <c r="E82" s="295">
        <v>6189661.2000000011</v>
      </c>
      <c r="F82" s="295">
        <v>550903024.64999998</v>
      </c>
      <c r="G82" s="295">
        <v>530328404.54999876</v>
      </c>
      <c r="H82" s="295">
        <v>514430851.33999878</v>
      </c>
      <c r="I82" s="295">
        <v>20574620.100001432</v>
      </c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5" sqref="F15"/>
    </sheetView>
  </sheetViews>
  <sheetFormatPr baseColWidth="10" defaultRowHeight="15"/>
  <cols>
    <col min="1" max="1" width="15.7109375" customWidth="1"/>
    <col min="2" max="2" width="28.5703125" customWidth="1"/>
    <col min="4" max="4" width="17.7109375" customWidth="1"/>
  </cols>
  <sheetData>
    <row r="1" spans="1:8">
      <c r="A1" s="262"/>
      <c r="B1" s="262"/>
      <c r="C1" s="262"/>
      <c r="D1" s="262"/>
      <c r="E1" s="262"/>
      <c r="F1" s="262"/>
      <c r="G1" s="262"/>
      <c r="H1" s="262"/>
    </row>
    <row r="2" spans="1:8">
      <c r="A2" s="557" t="s">
        <v>0</v>
      </c>
      <c r="B2" s="558"/>
      <c r="C2" s="558"/>
      <c r="D2" s="558"/>
      <c r="E2" s="558"/>
      <c r="F2" s="558"/>
      <c r="G2" s="558"/>
      <c r="H2" s="559"/>
    </row>
    <row r="3" spans="1:8">
      <c r="A3" s="560" t="s">
        <v>135</v>
      </c>
      <c r="B3" s="561"/>
      <c r="C3" s="561"/>
      <c r="D3" s="561"/>
      <c r="E3" s="561"/>
      <c r="F3" s="561"/>
      <c r="G3" s="561"/>
      <c r="H3" s="562"/>
    </row>
    <row r="4" spans="1:8">
      <c r="A4" s="560" t="s">
        <v>233</v>
      </c>
      <c r="B4" s="561"/>
      <c r="C4" s="561"/>
      <c r="D4" s="561"/>
      <c r="E4" s="561"/>
      <c r="F4" s="561"/>
      <c r="G4" s="561"/>
      <c r="H4" s="562"/>
    </row>
    <row r="5" spans="1:8">
      <c r="A5" s="560" t="s">
        <v>369</v>
      </c>
      <c r="B5" s="561"/>
      <c r="C5" s="561"/>
      <c r="D5" s="561"/>
      <c r="E5" s="561"/>
      <c r="F5" s="561"/>
      <c r="G5" s="561"/>
      <c r="H5" s="562"/>
    </row>
    <row r="6" spans="1:8">
      <c r="A6" s="563" t="s">
        <v>134</v>
      </c>
      <c r="B6" s="564"/>
      <c r="C6" s="564"/>
      <c r="D6" s="564"/>
      <c r="E6" s="564"/>
      <c r="F6" s="564"/>
      <c r="G6" s="564"/>
      <c r="H6" s="565"/>
    </row>
    <row r="7" spans="1:8">
      <c r="A7" s="262"/>
      <c r="B7" s="262"/>
      <c r="C7" s="262"/>
      <c r="D7" s="262"/>
      <c r="E7" s="262"/>
      <c r="F7" s="262"/>
      <c r="G7" s="262"/>
      <c r="H7" s="262"/>
    </row>
    <row r="8" spans="1:8">
      <c r="A8" s="570" t="s">
        <v>6</v>
      </c>
      <c r="B8" s="571"/>
      <c r="C8" s="556" t="s">
        <v>370</v>
      </c>
      <c r="D8" s="556"/>
      <c r="E8" s="556"/>
      <c r="F8" s="556"/>
      <c r="G8" s="556"/>
      <c r="H8" s="556" t="s">
        <v>236</v>
      </c>
    </row>
    <row r="9" spans="1:8" ht="22.5">
      <c r="A9" s="572"/>
      <c r="B9" s="573"/>
      <c r="C9" s="288" t="s">
        <v>237</v>
      </c>
      <c r="D9" s="288" t="s">
        <v>238</v>
      </c>
      <c r="E9" s="288" t="s">
        <v>214</v>
      </c>
      <c r="F9" s="288" t="s">
        <v>215</v>
      </c>
      <c r="G9" s="288" t="s">
        <v>239</v>
      </c>
      <c r="H9" s="556"/>
    </row>
    <row r="10" spans="1:8">
      <c r="A10" s="574"/>
      <c r="B10" s="575"/>
      <c r="C10" s="288">
        <v>1</v>
      </c>
      <c r="D10" s="288">
        <v>2</v>
      </c>
      <c r="E10" s="288" t="s">
        <v>240</v>
      </c>
      <c r="F10" s="288">
        <v>4</v>
      </c>
      <c r="G10" s="288">
        <v>5</v>
      </c>
      <c r="H10" s="288" t="s">
        <v>241</v>
      </c>
    </row>
    <row r="11" spans="1:8">
      <c r="A11" s="298"/>
      <c r="B11" s="299"/>
      <c r="C11" s="300"/>
      <c r="D11" s="300"/>
      <c r="E11" s="300"/>
      <c r="F11" s="300"/>
      <c r="G11" s="300"/>
      <c r="H11" s="300"/>
    </row>
    <row r="12" spans="1:8">
      <c r="A12" s="568" t="s">
        <v>371</v>
      </c>
      <c r="B12" s="569"/>
      <c r="C12" s="301">
        <v>532445363.45000023</v>
      </c>
      <c r="D12" s="301">
        <v>-6804423.2499999255</v>
      </c>
      <c r="E12" s="302">
        <f>C12+D12</f>
        <v>525640940.20000029</v>
      </c>
      <c r="F12" s="301">
        <v>509788197.33000028</v>
      </c>
      <c r="G12" s="301">
        <v>495386716.19000292</v>
      </c>
      <c r="H12" s="302">
        <f>E12-F12</f>
        <v>15852742.870000005</v>
      </c>
    </row>
    <row r="13" spans="1:8">
      <c r="A13" s="276"/>
      <c r="B13" s="277"/>
      <c r="C13" s="302"/>
      <c r="D13" s="302"/>
      <c r="E13" s="302"/>
      <c r="F13" s="302"/>
      <c r="G13" s="302"/>
      <c r="H13" s="302"/>
    </row>
    <row r="14" spans="1:8">
      <c r="A14" s="568" t="s">
        <v>372</v>
      </c>
      <c r="B14" s="569"/>
      <c r="C14" s="301">
        <v>12268000</v>
      </c>
      <c r="D14" s="301">
        <v>12994084.449999999</v>
      </c>
      <c r="E14" s="302">
        <f>C14+D14</f>
        <v>25262084.449999999</v>
      </c>
      <c r="F14" s="301">
        <v>20540207.219999991</v>
      </c>
      <c r="G14" s="301">
        <v>19044135.150000006</v>
      </c>
      <c r="H14" s="302">
        <f>E14-F14</f>
        <v>4721877.2300000079</v>
      </c>
    </row>
    <row r="15" spans="1:8">
      <c r="A15" s="276"/>
      <c r="B15" s="277"/>
      <c r="C15" s="302"/>
      <c r="D15" s="302"/>
      <c r="E15" s="302"/>
      <c r="F15" s="302"/>
      <c r="G15" s="302"/>
      <c r="H15" s="302"/>
    </row>
    <row r="16" spans="1:8">
      <c r="A16" s="568" t="s">
        <v>373</v>
      </c>
      <c r="B16" s="569"/>
      <c r="C16" s="301">
        <v>0</v>
      </c>
      <c r="D16" s="301">
        <v>0</v>
      </c>
      <c r="E16" s="302">
        <f>C16+D16</f>
        <v>0</v>
      </c>
      <c r="F16" s="301">
        <v>0</v>
      </c>
      <c r="G16" s="301">
        <v>0</v>
      </c>
      <c r="H16" s="302">
        <f>E16-F16</f>
        <v>0</v>
      </c>
    </row>
    <row r="17" spans="1:8">
      <c r="A17" s="303"/>
      <c r="B17" s="304"/>
      <c r="C17" s="305"/>
      <c r="D17" s="305"/>
      <c r="E17" s="305"/>
      <c r="F17" s="305"/>
      <c r="G17" s="305"/>
      <c r="H17" s="305"/>
    </row>
    <row r="18" spans="1:8">
      <c r="A18" s="303"/>
      <c r="B18" s="304" t="s">
        <v>318</v>
      </c>
      <c r="C18" s="306">
        <f t="shared" ref="C18:H18" si="0">SUM(C12+C14+C16)</f>
        <v>544713363.45000029</v>
      </c>
      <c r="D18" s="306">
        <f t="shared" si="0"/>
        <v>6189661.2000000738</v>
      </c>
      <c r="E18" s="306">
        <f t="shared" si="0"/>
        <v>550903024.65000033</v>
      </c>
      <c r="F18" s="306">
        <f t="shared" si="0"/>
        <v>530328404.55000025</v>
      </c>
      <c r="G18" s="306">
        <f t="shared" si="0"/>
        <v>514430851.34000289</v>
      </c>
      <c r="H18" s="306">
        <f t="shared" si="0"/>
        <v>20574620.100000013</v>
      </c>
    </row>
  </sheetData>
  <mergeCells count="11">
    <mergeCell ref="A12:B12"/>
    <mergeCell ref="A14:B14"/>
    <mergeCell ref="A16:B16"/>
    <mergeCell ref="A2:H2"/>
    <mergeCell ref="A3:H3"/>
    <mergeCell ref="A4:H4"/>
    <mergeCell ref="A5:H5"/>
    <mergeCell ref="A6:H6"/>
    <mergeCell ref="A8:B10"/>
    <mergeCell ref="C8:G8"/>
    <mergeCell ref="H8:H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1" workbookViewId="0">
      <selection activeCell="L13" sqref="L13"/>
    </sheetView>
  </sheetViews>
  <sheetFormatPr baseColWidth="10" defaultRowHeight="15"/>
  <cols>
    <col min="3" max="3" width="31" customWidth="1"/>
    <col min="4" max="4" width="17.28515625" customWidth="1"/>
    <col min="5" max="5" width="14.42578125" customWidth="1"/>
    <col min="6" max="6" width="15.5703125" customWidth="1"/>
    <col min="7" max="8" width="14.28515625" customWidth="1"/>
    <col min="9" max="9" width="14.140625" customWidth="1"/>
  </cols>
  <sheetData>
    <row r="1" spans="1:9">
      <c r="A1" s="108"/>
      <c r="B1" s="262"/>
      <c r="C1" s="262"/>
      <c r="D1" s="262"/>
      <c r="E1" s="262"/>
      <c r="F1" s="262"/>
      <c r="G1" s="262"/>
      <c r="H1" s="262"/>
      <c r="I1" s="262"/>
    </row>
    <row r="2" spans="1:9">
      <c r="A2" s="108"/>
      <c r="B2" s="557" t="s">
        <v>0</v>
      </c>
      <c r="C2" s="558"/>
      <c r="D2" s="558"/>
      <c r="E2" s="558"/>
      <c r="F2" s="558"/>
      <c r="G2" s="558"/>
      <c r="H2" s="558"/>
      <c r="I2" s="559"/>
    </row>
    <row r="3" spans="1:9">
      <c r="A3" s="108"/>
      <c r="B3" s="560" t="s">
        <v>171</v>
      </c>
      <c r="C3" s="561"/>
      <c r="D3" s="561"/>
      <c r="E3" s="561"/>
      <c r="F3" s="561"/>
      <c r="G3" s="561"/>
      <c r="H3" s="561"/>
      <c r="I3" s="562"/>
    </row>
    <row r="4" spans="1:9">
      <c r="A4" s="108"/>
      <c r="B4" s="560" t="s">
        <v>233</v>
      </c>
      <c r="C4" s="561"/>
      <c r="D4" s="561"/>
      <c r="E4" s="561"/>
      <c r="F4" s="561"/>
      <c r="G4" s="561"/>
      <c r="H4" s="561"/>
      <c r="I4" s="562"/>
    </row>
    <row r="5" spans="1:9">
      <c r="A5" s="108"/>
      <c r="B5" s="560" t="s">
        <v>374</v>
      </c>
      <c r="C5" s="561"/>
      <c r="D5" s="561"/>
      <c r="E5" s="561"/>
      <c r="F5" s="561"/>
      <c r="G5" s="561"/>
      <c r="H5" s="561"/>
      <c r="I5" s="562"/>
    </row>
    <row r="6" spans="1:9">
      <c r="A6" s="108"/>
      <c r="B6" s="563" t="s">
        <v>375</v>
      </c>
      <c r="C6" s="564"/>
      <c r="D6" s="564"/>
      <c r="E6" s="564"/>
      <c r="F6" s="564"/>
      <c r="G6" s="564"/>
      <c r="H6" s="564"/>
      <c r="I6" s="565"/>
    </row>
    <row r="7" spans="1:9">
      <c r="A7" s="108"/>
      <c r="B7" s="262"/>
      <c r="C7" s="262"/>
      <c r="D7" s="262"/>
      <c r="E7" s="262"/>
      <c r="F7" s="262"/>
      <c r="G7" s="262"/>
      <c r="H7" s="262"/>
      <c r="I7" s="262"/>
    </row>
    <row r="8" spans="1:9">
      <c r="A8" s="108"/>
      <c r="B8" s="555" t="s">
        <v>6</v>
      </c>
      <c r="C8" s="555"/>
      <c r="D8" s="556" t="s">
        <v>235</v>
      </c>
      <c r="E8" s="556"/>
      <c r="F8" s="556"/>
      <c r="G8" s="556"/>
      <c r="H8" s="556"/>
      <c r="I8" s="556" t="s">
        <v>236</v>
      </c>
    </row>
    <row r="9" spans="1:9" ht="22.5">
      <c r="A9" s="108"/>
      <c r="B9" s="555"/>
      <c r="C9" s="555"/>
      <c r="D9" s="288" t="s">
        <v>237</v>
      </c>
      <c r="E9" s="288" t="s">
        <v>238</v>
      </c>
      <c r="F9" s="288" t="s">
        <v>214</v>
      </c>
      <c r="G9" s="288" t="s">
        <v>215</v>
      </c>
      <c r="H9" s="288" t="s">
        <v>239</v>
      </c>
      <c r="I9" s="556"/>
    </row>
    <row r="10" spans="1:9">
      <c r="A10" s="108"/>
      <c r="B10" s="555"/>
      <c r="C10" s="555"/>
      <c r="D10" s="288">
        <v>1</v>
      </c>
      <c r="E10" s="288">
        <v>2</v>
      </c>
      <c r="F10" s="288" t="s">
        <v>240</v>
      </c>
      <c r="G10" s="288">
        <v>4</v>
      </c>
      <c r="H10" s="288">
        <v>5</v>
      </c>
      <c r="I10" s="288" t="s">
        <v>241</v>
      </c>
    </row>
    <row r="11" spans="1:9">
      <c r="A11" s="108"/>
      <c r="B11" s="307"/>
      <c r="C11" s="299"/>
      <c r="D11" s="300"/>
      <c r="E11" s="300"/>
      <c r="F11" s="300"/>
      <c r="G11" s="300"/>
      <c r="H11" s="300"/>
      <c r="I11" s="300"/>
    </row>
    <row r="12" spans="1:9">
      <c r="A12" s="308"/>
      <c r="B12" s="578" t="s">
        <v>376</v>
      </c>
      <c r="C12" s="579"/>
      <c r="D12" s="309">
        <f t="shared" ref="D12:I12" si="0">SUM(D13:D20)</f>
        <v>544713363.45000029</v>
      </c>
      <c r="E12" s="309">
        <f t="shared" si="0"/>
        <v>6189661.200000071</v>
      </c>
      <c r="F12" s="309">
        <f t="shared" si="0"/>
        <v>550903024.65000033</v>
      </c>
      <c r="G12" s="309">
        <f t="shared" si="0"/>
        <v>530328404.55000001</v>
      </c>
      <c r="H12" s="309">
        <f t="shared" si="0"/>
        <v>514430851.34000087</v>
      </c>
      <c r="I12" s="309">
        <f t="shared" si="0"/>
        <v>20574620.100000322</v>
      </c>
    </row>
    <row r="13" spans="1:9">
      <c r="A13" s="308"/>
      <c r="B13" s="576" t="s">
        <v>377</v>
      </c>
      <c r="C13" s="577"/>
      <c r="D13" s="310">
        <v>0</v>
      </c>
      <c r="E13" s="310">
        <v>0</v>
      </c>
      <c r="F13" s="311">
        <f>D13+E13</f>
        <v>0</v>
      </c>
      <c r="G13" s="310">
        <v>0</v>
      </c>
      <c r="H13" s="310">
        <v>0</v>
      </c>
      <c r="I13" s="311">
        <f>F13-G13</f>
        <v>0</v>
      </c>
    </row>
    <row r="14" spans="1:9">
      <c r="A14" s="308"/>
      <c r="B14" s="576" t="s">
        <v>378</v>
      </c>
      <c r="C14" s="577"/>
      <c r="D14" s="310">
        <v>544713363.45000029</v>
      </c>
      <c r="E14" s="310">
        <v>6189661.200000071</v>
      </c>
      <c r="F14" s="311">
        <f t="shared" ref="F14:F20" si="1">D14+E14</f>
        <v>550903024.65000033</v>
      </c>
      <c r="G14" s="310">
        <v>530328404.55000001</v>
      </c>
      <c r="H14" s="310">
        <v>514430851.34000087</v>
      </c>
      <c r="I14" s="311">
        <f t="shared" ref="I14:I20" si="2">F14-G14</f>
        <v>20574620.100000322</v>
      </c>
    </row>
    <row r="15" spans="1:9">
      <c r="A15" s="308"/>
      <c r="B15" s="576" t="s">
        <v>379</v>
      </c>
      <c r="C15" s="577"/>
      <c r="D15" s="310">
        <v>0</v>
      </c>
      <c r="E15" s="310">
        <v>0</v>
      </c>
      <c r="F15" s="311">
        <f t="shared" si="1"/>
        <v>0</v>
      </c>
      <c r="G15" s="310">
        <v>0</v>
      </c>
      <c r="H15" s="310">
        <v>0</v>
      </c>
      <c r="I15" s="311">
        <f t="shared" si="2"/>
        <v>0</v>
      </c>
    </row>
    <row r="16" spans="1:9">
      <c r="A16" s="308"/>
      <c r="B16" s="576" t="s">
        <v>380</v>
      </c>
      <c r="C16" s="577"/>
      <c r="D16" s="310">
        <v>0</v>
      </c>
      <c r="E16" s="310">
        <v>0</v>
      </c>
      <c r="F16" s="311">
        <f t="shared" si="1"/>
        <v>0</v>
      </c>
      <c r="G16" s="310">
        <v>0</v>
      </c>
      <c r="H16" s="310">
        <v>0</v>
      </c>
      <c r="I16" s="311">
        <f t="shared" si="2"/>
        <v>0</v>
      </c>
    </row>
    <row r="17" spans="1:9">
      <c r="A17" s="308"/>
      <c r="B17" s="576" t="s">
        <v>381</v>
      </c>
      <c r="C17" s="577"/>
      <c r="D17" s="310">
        <v>0</v>
      </c>
      <c r="E17" s="310">
        <v>0</v>
      </c>
      <c r="F17" s="311">
        <f t="shared" si="1"/>
        <v>0</v>
      </c>
      <c r="G17" s="310">
        <v>0</v>
      </c>
      <c r="H17" s="310">
        <v>0</v>
      </c>
      <c r="I17" s="311">
        <f t="shared" si="2"/>
        <v>0</v>
      </c>
    </row>
    <row r="18" spans="1:9">
      <c r="A18" s="308"/>
      <c r="B18" s="576" t="s">
        <v>382</v>
      </c>
      <c r="C18" s="577"/>
      <c r="D18" s="310">
        <v>0</v>
      </c>
      <c r="E18" s="310">
        <v>0</v>
      </c>
      <c r="F18" s="311">
        <f t="shared" si="1"/>
        <v>0</v>
      </c>
      <c r="G18" s="310">
        <v>0</v>
      </c>
      <c r="H18" s="310">
        <v>0</v>
      </c>
      <c r="I18" s="311">
        <f t="shared" si="2"/>
        <v>0</v>
      </c>
    </row>
    <row r="19" spans="1:9">
      <c r="A19" s="308"/>
      <c r="B19" s="576" t="s">
        <v>383</v>
      </c>
      <c r="C19" s="577"/>
      <c r="D19" s="310">
        <v>0</v>
      </c>
      <c r="E19" s="310">
        <v>0</v>
      </c>
      <c r="F19" s="311">
        <f t="shared" si="1"/>
        <v>0</v>
      </c>
      <c r="G19" s="310">
        <v>0</v>
      </c>
      <c r="H19" s="310">
        <v>0</v>
      </c>
      <c r="I19" s="311">
        <f t="shared" si="2"/>
        <v>0</v>
      </c>
    </row>
    <row r="20" spans="1:9">
      <c r="A20" s="308"/>
      <c r="B20" s="576" t="s">
        <v>384</v>
      </c>
      <c r="C20" s="577"/>
      <c r="D20" s="310">
        <v>0</v>
      </c>
      <c r="E20" s="310">
        <v>0</v>
      </c>
      <c r="F20" s="311">
        <f t="shared" si="1"/>
        <v>0</v>
      </c>
      <c r="G20" s="310">
        <v>0</v>
      </c>
      <c r="H20" s="310">
        <v>0</v>
      </c>
      <c r="I20" s="311">
        <f t="shared" si="2"/>
        <v>0</v>
      </c>
    </row>
    <row r="21" spans="1:9">
      <c r="A21" s="308"/>
      <c r="B21" s="312"/>
      <c r="C21" s="313"/>
      <c r="D21" s="314"/>
      <c r="E21" s="314"/>
      <c r="F21" s="314"/>
      <c r="G21" s="314"/>
      <c r="H21" s="314"/>
      <c r="I21" s="314"/>
    </row>
    <row r="22" spans="1:9">
      <c r="A22" s="315"/>
      <c r="B22" s="578" t="s">
        <v>385</v>
      </c>
      <c r="C22" s="579"/>
      <c r="D22" s="309">
        <f t="shared" ref="D22:I22" si="3">SUM(D23:D29)</f>
        <v>0</v>
      </c>
      <c r="E22" s="309">
        <f t="shared" si="3"/>
        <v>0</v>
      </c>
      <c r="F22" s="309">
        <f t="shared" si="3"/>
        <v>0</v>
      </c>
      <c r="G22" s="309">
        <f t="shared" si="3"/>
        <v>0</v>
      </c>
      <c r="H22" s="309">
        <f t="shared" si="3"/>
        <v>0</v>
      </c>
      <c r="I22" s="309">
        <f t="shared" si="3"/>
        <v>0</v>
      </c>
    </row>
    <row r="23" spans="1:9">
      <c r="A23" s="308"/>
      <c r="B23" s="576" t="s">
        <v>386</v>
      </c>
      <c r="C23" s="577"/>
      <c r="D23" s="316">
        <v>0</v>
      </c>
      <c r="E23" s="316">
        <v>0</v>
      </c>
      <c r="F23" s="311">
        <f>D23+E23</f>
        <v>0</v>
      </c>
      <c r="G23" s="316">
        <v>0</v>
      </c>
      <c r="H23" s="316">
        <v>0</v>
      </c>
      <c r="I23" s="311">
        <f>F23-G23</f>
        <v>0</v>
      </c>
    </row>
    <row r="24" spans="1:9">
      <c r="A24" s="308"/>
      <c r="B24" s="576" t="s">
        <v>387</v>
      </c>
      <c r="C24" s="577"/>
      <c r="D24" s="316">
        <v>0</v>
      </c>
      <c r="E24" s="316">
        <v>0</v>
      </c>
      <c r="F24" s="311">
        <f t="shared" ref="F24:F29" si="4">D24+E24</f>
        <v>0</v>
      </c>
      <c r="G24" s="316">
        <v>0</v>
      </c>
      <c r="H24" s="316">
        <v>0</v>
      </c>
      <c r="I24" s="311">
        <f t="shared" ref="I24:I29" si="5">F24-G24</f>
        <v>0</v>
      </c>
    </row>
    <row r="25" spans="1:9">
      <c r="A25" s="308"/>
      <c r="B25" s="576" t="s">
        <v>388</v>
      </c>
      <c r="C25" s="577"/>
      <c r="D25" s="316">
        <v>0</v>
      </c>
      <c r="E25" s="316">
        <v>0</v>
      </c>
      <c r="F25" s="311">
        <f t="shared" si="4"/>
        <v>0</v>
      </c>
      <c r="G25" s="316">
        <v>0</v>
      </c>
      <c r="H25" s="316">
        <v>0</v>
      </c>
      <c r="I25" s="311">
        <f t="shared" si="5"/>
        <v>0</v>
      </c>
    </row>
    <row r="26" spans="1:9">
      <c r="A26" s="308"/>
      <c r="B26" s="576" t="s">
        <v>389</v>
      </c>
      <c r="C26" s="577"/>
      <c r="D26" s="316">
        <v>0</v>
      </c>
      <c r="E26" s="316">
        <v>0</v>
      </c>
      <c r="F26" s="311">
        <f t="shared" si="4"/>
        <v>0</v>
      </c>
      <c r="G26" s="316">
        <v>0</v>
      </c>
      <c r="H26" s="316">
        <v>0</v>
      </c>
      <c r="I26" s="311">
        <f t="shared" si="5"/>
        <v>0</v>
      </c>
    </row>
    <row r="27" spans="1:9">
      <c r="A27" s="308"/>
      <c r="B27" s="576" t="s">
        <v>390</v>
      </c>
      <c r="C27" s="577"/>
      <c r="D27" s="316">
        <v>0</v>
      </c>
      <c r="E27" s="316">
        <v>0</v>
      </c>
      <c r="F27" s="311">
        <f t="shared" si="4"/>
        <v>0</v>
      </c>
      <c r="G27" s="316">
        <v>0</v>
      </c>
      <c r="H27" s="316">
        <v>0</v>
      </c>
      <c r="I27" s="311">
        <f t="shared" si="5"/>
        <v>0</v>
      </c>
    </row>
    <row r="28" spans="1:9">
      <c r="A28" s="308"/>
      <c r="B28" s="576" t="s">
        <v>391</v>
      </c>
      <c r="C28" s="577"/>
      <c r="D28" s="316">
        <v>0</v>
      </c>
      <c r="E28" s="316">
        <v>0</v>
      </c>
      <c r="F28" s="311">
        <f t="shared" si="4"/>
        <v>0</v>
      </c>
      <c r="G28" s="316">
        <v>0</v>
      </c>
      <c r="H28" s="316">
        <v>0</v>
      </c>
      <c r="I28" s="311">
        <f t="shared" si="5"/>
        <v>0</v>
      </c>
    </row>
    <row r="29" spans="1:9">
      <c r="A29" s="308"/>
      <c r="B29" s="576" t="s">
        <v>392</v>
      </c>
      <c r="C29" s="577"/>
      <c r="D29" s="316">
        <v>0</v>
      </c>
      <c r="E29" s="316">
        <v>0</v>
      </c>
      <c r="F29" s="311">
        <f t="shared" si="4"/>
        <v>0</v>
      </c>
      <c r="G29" s="316">
        <v>0</v>
      </c>
      <c r="H29" s="316">
        <v>0</v>
      </c>
      <c r="I29" s="311">
        <f t="shared" si="5"/>
        <v>0</v>
      </c>
    </row>
    <row r="30" spans="1:9">
      <c r="A30" s="308"/>
      <c r="B30" s="312"/>
      <c r="C30" s="313"/>
      <c r="D30" s="317"/>
      <c r="E30" s="317"/>
      <c r="F30" s="314"/>
      <c r="G30" s="317"/>
      <c r="H30" s="317"/>
      <c r="I30" s="317"/>
    </row>
    <row r="31" spans="1:9">
      <c r="A31" s="315"/>
      <c r="B31" s="578" t="s">
        <v>393</v>
      </c>
      <c r="C31" s="579"/>
      <c r="D31" s="318">
        <f t="shared" ref="D31:I31" si="6">SUM(D32:D40)</f>
        <v>0</v>
      </c>
      <c r="E31" s="318">
        <f t="shared" si="6"/>
        <v>0</v>
      </c>
      <c r="F31" s="318">
        <f t="shared" si="6"/>
        <v>0</v>
      </c>
      <c r="G31" s="318">
        <f t="shared" si="6"/>
        <v>0</v>
      </c>
      <c r="H31" s="318">
        <f t="shared" si="6"/>
        <v>0</v>
      </c>
      <c r="I31" s="318">
        <f t="shared" si="6"/>
        <v>0</v>
      </c>
    </row>
    <row r="32" spans="1:9">
      <c r="A32" s="308"/>
      <c r="B32" s="576" t="s">
        <v>394</v>
      </c>
      <c r="C32" s="577"/>
      <c r="D32" s="316">
        <v>0</v>
      </c>
      <c r="E32" s="316">
        <v>0</v>
      </c>
      <c r="F32" s="311">
        <f>D32+E32</f>
        <v>0</v>
      </c>
      <c r="G32" s="316">
        <v>0</v>
      </c>
      <c r="H32" s="316">
        <v>0</v>
      </c>
      <c r="I32" s="311">
        <f t="shared" ref="I32:I39" si="7">F32-G32</f>
        <v>0</v>
      </c>
    </row>
    <row r="33" spans="1:9">
      <c r="A33" s="308"/>
      <c r="B33" s="576" t="s">
        <v>395</v>
      </c>
      <c r="C33" s="577"/>
      <c r="D33" s="316">
        <v>0</v>
      </c>
      <c r="E33" s="316">
        <v>0</v>
      </c>
      <c r="F33" s="311">
        <f t="shared" ref="F33:F39" si="8">D33+E33</f>
        <v>0</v>
      </c>
      <c r="G33" s="316">
        <v>0</v>
      </c>
      <c r="H33" s="316">
        <v>0</v>
      </c>
      <c r="I33" s="311">
        <f t="shared" si="7"/>
        <v>0</v>
      </c>
    </row>
    <row r="34" spans="1:9">
      <c r="A34" s="308"/>
      <c r="B34" s="576" t="s">
        <v>396</v>
      </c>
      <c r="C34" s="577"/>
      <c r="D34" s="316">
        <v>0</v>
      </c>
      <c r="E34" s="316">
        <v>0</v>
      </c>
      <c r="F34" s="311">
        <f t="shared" si="8"/>
        <v>0</v>
      </c>
      <c r="G34" s="316">
        <v>0</v>
      </c>
      <c r="H34" s="316">
        <v>0</v>
      </c>
      <c r="I34" s="311">
        <f t="shared" si="7"/>
        <v>0</v>
      </c>
    </row>
    <row r="35" spans="1:9">
      <c r="A35" s="308"/>
      <c r="B35" s="576" t="s">
        <v>397</v>
      </c>
      <c r="C35" s="577"/>
      <c r="D35" s="316">
        <v>0</v>
      </c>
      <c r="E35" s="316">
        <v>0</v>
      </c>
      <c r="F35" s="311">
        <f t="shared" si="8"/>
        <v>0</v>
      </c>
      <c r="G35" s="316">
        <v>0</v>
      </c>
      <c r="H35" s="316">
        <v>0</v>
      </c>
      <c r="I35" s="311">
        <f t="shared" si="7"/>
        <v>0</v>
      </c>
    </row>
    <row r="36" spans="1:9">
      <c r="A36" s="308"/>
      <c r="B36" s="576" t="s">
        <v>398</v>
      </c>
      <c r="C36" s="577"/>
      <c r="D36" s="316">
        <v>0</v>
      </c>
      <c r="E36" s="316">
        <v>0</v>
      </c>
      <c r="F36" s="311">
        <f t="shared" si="8"/>
        <v>0</v>
      </c>
      <c r="G36" s="316">
        <v>0</v>
      </c>
      <c r="H36" s="316">
        <v>0</v>
      </c>
      <c r="I36" s="311">
        <f t="shared" si="7"/>
        <v>0</v>
      </c>
    </row>
    <row r="37" spans="1:9">
      <c r="A37" s="308"/>
      <c r="B37" s="576" t="s">
        <v>399</v>
      </c>
      <c r="C37" s="577"/>
      <c r="D37" s="316">
        <v>0</v>
      </c>
      <c r="E37" s="316">
        <v>0</v>
      </c>
      <c r="F37" s="311">
        <f>D37+E37</f>
        <v>0</v>
      </c>
      <c r="G37" s="316">
        <v>0</v>
      </c>
      <c r="H37" s="316">
        <v>0</v>
      </c>
      <c r="I37" s="311">
        <f t="shared" si="7"/>
        <v>0</v>
      </c>
    </row>
    <row r="38" spans="1:9">
      <c r="A38" s="308"/>
      <c r="B38" s="576" t="s">
        <v>400</v>
      </c>
      <c r="C38" s="577"/>
      <c r="D38" s="316">
        <v>0</v>
      </c>
      <c r="E38" s="316">
        <v>0</v>
      </c>
      <c r="F38" s="311">
        <f t="shared" si="8"/>
        <v>0</v>
      </c>
      <c r="G38" s="316">
        <v>0</v>
      </c>
      <c r="H38" s="316">
        <v>0</v>
      </c>
      <c r="I38" s="311">
        <f t="shared" si="7"/>
        <v>0</v>
      </c>
    </row>
    <row r="39" spans="1:9">
      <c r="A39" s="308"/>
      <c r="B39" s="576" t="s">
        <v>401</v>
      </c>
      <c r="C39" s="577"/>
      <c r="D39" s="316">
        <v>0</v>
      </c>
      <c r="E39" s="316">
        <v>0</v>
      </c>
      <c r="F39" s="311">
        <f t="shared" si="8"/>
        <v>0</v>
      </c>
      <c r="G39" s="316">
        <v>0</v>
      </c>
      <c r="H39" s="316">
        <v>0</v>
      </c>
      <c r="I39" s="311">
        <f t="shared" si="7"/>
        <v>0</v>
      </c>
    </row>
    <row r="40" spans="1:9" ht="22.5">
      <c r="A40" s="308"/>
      <c r="B40" s="319"/>
      <c r="C40" s="320" t="s">
        <v>402</v>
      </c>
      <c r="D40" s="321"/>
      <c r="E40" s="321"/>
      <c r="F40" s="321"/>
      <c r="G40" s="321"/>
      <c r="H40" s="321"/>
      <c r="I40" s="321"/>
    </row>
    <row r="41" spans="1:9">
      <c r="A41" s="308"/>
      <c r="B41" s="319"/>
      <c r="C41" s="320"/>
      <c r="D41" s="321"/>
      <c r="E41" s="321"/>
      <c r="F41" s="321"/>
      <c r="G41" s="321"/>
      <c r="H41" s="321"/>
      <c r="I41" s="321"/>
    </row>
    <row r="42" spans="1:9">
      <c r="A42" s="315"/>
      <c r="B42" s="578" t="s">
        <v>403</v>
      </c>
      <c r="C42" s="579"/>
      <c r="D42" s="318">
        <f t="shared" ref="D42:I42" si="9">SUM(D43:D46)</f>
        <v>0</v>
      </c>
      <c r="E42" s="318">
        <f t="shared" si="9"/>
        <v>0</v>
      </c>
      <c r="F42" s="318">
        <f t="shared" si="9"/>
        <v>0</v>
      </c>
      <c r="G42" s="324">
        <f t="shared" si="9"/>
        <v>0</v>
      </c>
      <c r="H42" s="318">
        <f t="shared" si="9"/>
        <v>0</v>
      </c>
      <c r="I42" s="318">
        <f t="shared" si="9"/>
        <v>0</v>
      </c>
    </row>
    <row r="43" spans="1:9">
      <c r="A43" s="308"/>
      <c r="B43" s="576" t="s">
        <v>404</v>
      </c>
      <c r="C43" s="577"/>
      <c r="D43" s="316">
        <v>0</v>
      </c>
      <c r="E43" s="316">
        <v>0</v>
      </c>
      <c r="F43" s="311">
        <f>D43+E43</f>
        <v>0</v>
      </c>
      <c r="G43" s="316">
        <v>0</v>
      </c>
      <c r="H43" s="316">
        <v>0</v>
      </c>
      <c r="I43" s="311">
        <f>F43-G43</f>
        <v>0</v>
      </c>
    </row>
    <row r="44" spans="1:9">
      <c r="A44" s="308"/>
      <c r="B44" s="576" t="s">
        <v>405</v>
      </c>
      <c r="C44" s="577"/>
      <c r="D44" s="316">
        <v>0</v>
      </c>
      <c r="E44" s="316">
        <v>0</v>
      </c>
      <c r="F44" s="311">
        <f>D44+E44</f>
        <v>0</v>
      </c>
      <c r="G44" s="316">
        <v>0</v>
      </c>
      <c r="H44" s="316">
        <v>0</v>
      </c>
      <c r="I44" s="311">
        <f>F44-G44</f>
        <v>0</v>
      </c>
    </row>
    <row r="45" spans="1:9">
      <c r="A45" s="308"/>
      <c r="B45" s="576" t="s">
        <v>406</v>
      </c>
      <c r="C45" s="577"/>
      <c r="D45" s="316">
        <v>0</v>
      </c>
      <c r="E45" s="316">
        <v>0</v>
      </c>
      <c r="F45" s="311">
        <f>D45+E45</f>
        <v>0</v>
      </c>
      <c r="G45" s="316">
        <v>0</v>
      </c>
      <c r="H45" s="316">
        <v>0</v>
      </c>
      <c r="I45" s="311">
        <f>F45-G45</f>
        <v>0</v>
      </c>
    </row>
    <row r="46" spans="1:9">
      <c r="A46" s="308"/>
      <c r="B46" s="576" t="s">
        <v>407</v>
      </c>
      <c r="C46" s="577"/>
      <c r="D46" s="316">
        <v>0</v>
      </c>
      <c r="E46" s="316">
        <v>0</v>
      </c>
      <c r="F46" s="311">
        <f>D46+E46</f>
        <v>0</v>
      </c>
      <c r="G46" s="316">
        <v>0</v>
      </c>
      <c r="H46" s="316">
        <v>0</v>
      </c>
      <c r="I46" s="311">
        <f>F46-G46</f>
        <v>0</v>
      </c>
    </row>
    <row r="47" spans="1:9">
      <c r="A47" s="308"/>
      <c r="B47" s="325"/>
      <c r="C47" s="326"/>
      <c r="D47" s="327"/>
      <c r="E47" s="327"/>
      <c r="F47" s="327"/>
      <c r="G47" s="327"/>
      <c r="H47" s="327"/>
      <c r="I47" s="327"/>
    </row>
    <row r="48" spans="1:9">
      <c r="A48" s="315"/>
      <c r="B48" s="328"/>
      <c r="C48" s="329" t="s">
        <v>318</v>
      </c>
      <c r="D48" s="330">
        <v>544713363.45000029</v>
      </c>
      <c r="E48" s="330">
        <v>6189661.200000071</v>
      </c>
      <c r="F48" s="330">
        <v>550903024.65000033</v>
      </c>
      <c r="G48" s="330">
        <v>530328404.55000001</v>
      </c>
      <c r="H48" s="330">
        <v>514430851.34000087</v>
      </c>
      <c r="I48" s="330">
        <v>20574620.100000322</v>
      </c>
    </row>
    <row r="49" spans="1:9">
      <c r="A49" s="108"/>
      <c r="B49" s="322"/>
      <c r="C49" s="323"/>
      <c r="D49" s="323"/>
      <c r="E49" s="323"/>
      <c r="F49" s="323"/>
      <c r="G49" s="323"/>
      <c r="H49" s="323"/>
      <c r="I49" s="323"/>
    </row>
    <row r="50" spans="1:9">
      <c r="A50" s="108"/>
      <c r="B50" s="322"/>
      <c r="C50" s="323"/>
      <c r="D50" s="323"/>
      <c r="E50" s="323"/>
      <c r="F50" s="323"/>
      <c r="G50" s="323"/>
      <c r="H50" s="323"/>
      <c r="I50" s="323"/>
    </row>
  </sheetData>
  <mergeCells count="39">
    <mergeCell ref="B46:C46"/>
    <mergeCell ref="B38:C38"/>
    <mergeCell ref="B39:C39"/>
    <mergeCell ref="B42:C42"/>
    <mergeCell ref="B43:C43"/>
    <mergeCell ref="B44:C44"/>
    <mergeCell ref="B45:C45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workbookViewId="0">
      <selection activeCell="J43" sqref="J43"/>
    </sheetView>
  </sheetViews>
  <sheetFormatPr baseColWidth="10" defaultRowHeight="15"/>
  <sheetData>
    <row r="1" spans="1:9">
      <c r="A1" s="108"/>
      <c r="B1" s="108"/>
      <c r="C1" s="108"/>
      <c r="D1" s="108"/>
      <c r="E1" s="108"/>
      <c r="F1" s="108"/>
      <c r="G1" s="108"/>
      <c r="H1" s="108"/>
      <c r="I1" s="108"/>
    </row>
    <row r="2" spans="1:9">
      <c r="A2" s="108"/>
      <c r="B2" s="557" t="s">
        <v>0</v>
      </c>
      <c r="C2" s="558"/>
      <c r="D2" s="558"/>
      <c r="E2" s="558"/>
      <c r="F2" s="558"/>
      <c r="G2" s="558"/>
      <c r="H2" s="558"/>
      <c r="I2" s="559"/>
    </row>
    <row r="3" spans="1:9">
      <c r="A3" s="108"/>
      <c r="B3" s="560" t="s">
        <v>171</v>
      </c>
      <c r="C3" s="561"/>
      <c r="D3" s="561"/>
      <c r="E3" s="561"/>
      <c r="F3" s="561"/>
      <c r="G3" s="561"/>
      <c r="H3" s="561"/>
      <c r="I3" s="562"/>
    </row>
    <row r="4" spans="1:9">
      <c r="A4" s="108"/>
      <c r="B4" s="560" t="s">
        <v>197</v>
      </c>
      <c r="C4" s="561"/>
      <c r="D4" s="561"/>
      <c r="E4" s="561"/>
      <c r="F4" s="561"/>
      <c r="G4" s="561"/>
      <c r="H4" s="561"/>
      <c r="I4" s="562"/>
    </row>
    <row r="5" spans="1:9">
      <c r="A5" s="108"/>
      <c r="B5" s="563" t="s">
        <v>375</v>
      </c>
      <c r="C5" s="564"/>
      <c r="D5" s="564"/>
      <c r="E5" s="564"/>
      <c r="F5" s="564"/>
      <c r="G5" s="564"/>
      <c r="H5" s="564"/>
      <c r="I5" s="565"/>
    </row>
    <row r="6" spans="1:9">
      <c r="A6" s="108"/>
      <c r="B6" s="108"/>
      <c r="C6" s="108"/>
      <c r="D6" s="108"/>
      <c r="E6" s="108"/>
      <c r="F6" s="108"/>
      <c r="G6" s="108"/>
      <c r="H6" s="108"/>
      <c r="I6" s="108"/>
    </row>
    <row r="7" spans="1:9">
      <c r="A7" s="108"/>
      <c r="B7" s="580" t="s">
        <v>408</v>
      </c>
      <c r="C7" s="580"/>
      <c r="D7" s="580" t="s">
        <v>409</v>
      </c>
      <c r="E7" s="580"/>
      <c r="F7" s="580" t="s">
        <v>410</v>
      </c>
      <c r="G7" s="580"/>
      <c r="H7" s="580" t="s">
        <v>411</v>
      </c>
      <c r="I7" s="580"/>
    </row>
    <row r="8" spans="1:9">
      <c r="A8" s="108"/>
      <c r="B8" s="580"/>
      <c r="C8" s="580"/>
      <c r="D8" s="580" t="s">
        <v>412</v>
      </c>
      <c r="E8" s="580"/>
      <c r="F8" s="580" t="s">
        <v>413</v>
      </c>
      <c r="G8" s="580"/>
      <c r="H8" s="580" t="s">
        <v>414</v>
      </c>
      <c r="I8" s="580"/>
    </row>
    <row r="9" spans="1:9">
      <c r="A9" s="108"/>
      <c r="B9" s="560" t="s">
        <v>415</v>
      </c>
      <c r="C9" s="561"/>
      <c r="D9" s="561"/>
      <c r="E9" s="561"/>
      <c r="F9" s="561"/>
      <c r="G9" s="561"/>
      <c r="H9" s="561"/>
      <c r="I9" s="562"/>
    </row>
    <row r="10" spans="1:9">
      <c r="A10" s="108"/>
      <c r="B10" s="581"/>
      <c r="C10" s="581"/>
      <c r="D10" s="581"/>
      <c r="E10" s="581"/>
      <c r="F10" s="581"/>
      <c r="G10" s="581"/>
      <c r="H10" s="581">
        <v>0</v>
      </c>
      <c r="I10" s="581"/>
    </row>
    <row r="11" spans="1:9">
      <c r="A11" s="108"/>
      <c r="B11" s="581"/>
      <c r="C11" s="581"/>
      <c r="D11" s="581"/>
      <c r="E11" s="581"/>
      <c r="F11" s="581"/>
      <c r="G11" s="581"/>
      <c r="H11" s="581">
        <v>0</v>
      </c>
      <c r="I11" s="581"/>
    </row>
    <row r="12" spans="1:9">
      <c r="A12" s="108"/>
      <c r="B12" s="581"/>
      <c r="C12" s="581"/>
      <c r="D12" s="581"/>
      <c r="E12" s="581"/>
      <c r="F12" s="581"/>
      <c r="G12" s="581"/>
      <c r="H12" s="581">
        <v>0</v>
      </c>
      <c r="I12" s="581"/>
    </row>
    <row r="13" spans="1:9">
      <c r="A13" s="108"/>
      <c r="B13" s="581"/>
      <c r="C13" s="581"/>
      <c r="D13" s="581"/>
      <c r="E13" s="581"/>
      <c r="F13" s="581"/>
      <c r="G13" s="581"/>
      <c r="H13" s="581">
        <v>0</v>
      </c>
      <c r="I13" s="581"/>
    </row>
    <row r="14" spans="1:9">
      <c r="A14" s="108"/>
      <c r="B14" s="581"/>
      <c r="C14" s="581"/>
      <c r="D14" s="581"/>
      <c r="E14" s="581"/>
      <c r="F14" s="581"/>
      <c r="G14" s="581"/>
      <c r="H14" s="581">
        <v>0</v>
      </c>
      <c r="I14" s="581"/>
    </row>
    <row r="15" spans="1:9">
      <c r="A15" s="108"/>
      <c r="B15" s="581"/>
      <c r="C15" s="581"/>
      <c r="D15" s="581"/>
      <c r="E15" s="581"/>
      <c r="F15" s="581"/>
      <c r="G15" s="581"/>
      <c r="H15" s="581">
        <v>0</v>
      </c>
      <c r="I15" s="581"/>
    </row>
    <row r="16" spans="1:9">
      <c r="A16" s="108"/>
      <c r="B16" s="581"/>
      <c r="C16" s="581"/>
      <c r="D16" s="581"/>
      <c r="E16" s="581"/>
      <c r="F16" s="581"/>
      <c r="G16" s="581"/>
      <c r="H16" s="581">
        <v>0</v>
      </c>
      <c r="I16" s="581"/>
    </row>
    <row r="17" spans="1:9">
      <c r="A17" s="108"/>
      <c r="B17" s="581"/>
      <c r="C17" s="581"/>
      <c r="D17" s="581"/>
      <c r="E17" s="581"/>
      <c r="F17" s="581"/>
      <c r="G17" s="581"/>
      <c r="H17" s="581">
        <v>0</v>
      </c>
      <c r="I17" s="581"/>
    </row>
    <row r="18" spans="1:9">
      <c r="A18" s="108"/>
      <c r="B18" s="581"/>
      <c r="C18" s="581"/>
      <c r="D18" s="581"/>
      <c r="E18" s="581"/>
      <c r="F18" s="581"/>
      <c r="G18" s="581"/>
      <c r="H18" s="581">
        <v>0</v>
      </c>
      <c r="I18" s="581"/>
    </row>
    <row r="19" spans="1:9">
      <c r="A19" s="108"/>
      <c r="B19" s="581" t="s">
        <v>416</v>
      </c>
      <c r="C19" s="581"/>
      <c r="D19" s="581"/>
      <c r="E19" s="581"/>
      <c r="F19" s="581"/>
      <c r="G19" s="581"/>
      <c r="H19" s="581">
        <v>0</v>
      </c>
      <c r="I19" s="581"/>
    </row>
    <row r="20" spans="1:9">
      <c r="A20" s="108"/>
      <c r="B20" s="581"/>
      <c r="C20" s="581"/>
      <c r="D20" s="581"/>
      <c r="E20" s="581"/>
      <c r="F20" s="581"/>
      <c r="G20" s="581"/>
      <c r="H20" s="581"/>
      <c r="I20" s="581"/>
    </row>
    <row r="21" spans="1:9">
      <c r="A21" s="108"/>
      <c r="B21" s="560" t="s">
        <v>417</v>
      </c>
      <c r="C21" s="561"/>
      <c r="D21" s="561"/>
      <c r="E21" s="561"/>
      <c r="F21" s="561"/>
      <c r="G21" s="561"/>
      <c r="H21" s="561"/>
      <c r="I21" s="562"/>
    </row>
    <row r="22" spans="1:9">
      <c r="A22" s="108"/>
      <c r="B22" s="581"/>
      <c r="C22" s="581"/>
      <c r="D22" s="581"/>
      <c r="E22" s="581"/>
      <c r="F22" s="581"/>
      <c r="G22" s="581"/>
      <c r="H22" s="581">
        <v>0</v>
      </c>
      <c r="I22" s="581"/>
    </row>
    <row r="23" spans="1:9">
      <c r="A23" s="108"/>
      <c r="B23" s="581"/>
      <c r="C23" s="581"/>
      <c r="D23" s="581"/>
      <c r="E23" s="581"/>
      <c r="F23" s="581"/>
      <c r="G23" s="581"/>
      <c r="H23" s="581">
        <v>0</v>
      </c>
      <c r="I23" s="581"/>
    </row>
    <row r="24" spans="1:9">
      <c r="A24" s="108"/>
      <c r="B24" s="581"/>
      <c r="C24" s="581"/>
      <c r="D24" s="581"/>
      <c r="E24" s="581"/>
      <c r="F24" s="581"/>
      <c r="G24" s="581"/>
      <c r="H24" s="581">
        <v>0</v>
      </c>
      <c r="I24" s="581"/>
    </row>
    <row r="25" spans="1:9">
      <c r="A25" s="108"/>
      <c r="B25" s="581"/>
      <c r="C25" s="581"/>
      <c r="D25" s="581"/>
      <c r="E25" s="581"/>
      <c r="F25" s="581"/>
      <c r="G25" s="581"/>
      <c r="H25" s="581">
        <v>0</v>
      </c>
      <c r="I25" s="581"/>
    </row>
    <row r="26" spans="1:9">
      <c r="A26" s="108"/>
      <c r="B26" s="581"/>
      <c r="C26" s="581"/>
      <c r="D26" s="581"/>
      <c r="E26" s="581"/>
      <c r="F26" s="581"/>
      <c r="G26" s="581"/>
      <c r="H26" s="581">
        <v>0</v>
      </c>
      <c r="I26" s="581"/>
    </row>
    <row r="27" spans="1:9">
      <c r="A27" s="108"/>
      <c r="B27" s="581"/>
      <c r="C27" s="581"/>
      <c r="D27" s="581"/>
      <c r="E27" s="581"/>
      <c r="F27" s="581"/>
      <c r="G27" s="581"/>
      <c r="H27" s="581">
        <v>0</v>
      </c>
      <c r="I27" s="581"/>
    </row>
    <row r="28" spans="1:9">
      <c r="A28" s="108"/>
      <c r="B28" s="581"/>
      <c r="C28" s="581"/>
      <c r="D28" s="581"/>
      <c r="E28" s="581"/>
      <c r="F28" s="581"/>
      <c r="G28" s="581"/>
      <c r="H28" s="581">
        <v>0</v>
      </c>
      <c r="I28" s="581"/>
    </row>
    <row r="29" spans="1:9">
      <c r="A29" s="108"/>
      <c r="B29" s="581"/>
      <c r="C29" s="581"/>
      <c r="D29" s="581"/>
      <c r="E29" s="581"/>
      <c r="F29" s="581"/>
      <c r="G29" s="581"/>
      <c r="H29" s="581">
        <v>0</v>
      </c>
      <c r="I29" s="581"/>
    </row>
    <row r="30" spans="1:9">
      <c r="A30" s="108"/>
      <c r="B30" s="581"/>
      <c r="C30" s="581"/>
      <c r="D30" s="581"/>
      <c r="E30" s="581"/>
      <c r="F30" s="581"/>
      <c r="G30" s="581"/>
      <c r="H30" s="581">
        <v>0</v>
      </c>
      <c r="I30" s="581"/>
    </row>
    <row r="31" spans="1:9">
      <c r="A31" s="108"/>
      <c r="B31" s="581" t="s">
        <v>418</v>
      </c>
      <c r="C31" s="581"/>
      <c r="D31" s="581"/>
      <c r="E31" s="581"/>
      <c r="F31" s="581"/>
      <c r="G31" s="581"/>
      <c r="H31" s="581">
        <v>0</v>
      </c>
      <c r="I31" s="581"/>
    </row>
    <row r="32" spans="1:9">
      <c r="A32" s="108"/>
      <c r="B32" s="581"/>
      <c r="C32" s="581"/>
      <c r="D32" s="581"/>
      <c r="E32" s="581"/>
      <c r="F32" s="581"/>
      <c r="G32" s="581"/>
      <c r="H32" s="581"/>
      <c r="I32" s="581"/>
    </row>
    <row r="33" spans="1:9">
      <c r="A33" s="108"/>
      <c r="B33" s="582" t="s">
        <v>176</v>
      </c>
      <c r="C33" s="583"/>
      <c r="D33" s="582">
        <f>+D19+D31</f>
        <v>0</v>
      </c>
      <c r="E33" s="583"/>
      <c r="F33" s="582">
        <f>+F19+F31</f>
        <v>0</v>
      </c>
      <c r="G33" s="583"/>
      <c r="H33" s="582">
        <f>+H19+H31</f>
        <v>0</v>
      </c>
      <c r="I33" s="583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0" workbookViewId="0">
      <selection activeCell="H22" sqref="H22"/>
    </sheetView>
  </sheetViews>
  <sheetFormatPr baseColWidth="10" defaultRowHeight="15"/>
  <sheetData>
    <row r="1" spans="1:7">
      <c r="A1" s="108"/>
      <c r="B1" s="108"/>
      <c r="C1" s="108"/>
      <c r="D1" s="108"/>
      <c r="E1" s="108"/>
      <c r="F1" s="108"/>
      <c r="G1" s="108"/>
    </row>
    <row r="2" spans="1:7">
      <c r="A2" s="108"/>
      <c r="B2" s="557" t="s">
        <v>0</v>
      </c>
      <c r="C2" s="558"/>
      <c r="D2" s="558"/>
      <c r="E2" s="558"/>
      <c r="F2" s="558"/>
      <c r="G2" s="559"/>
    </row>
    <row r="3" spans="1:7">
      <c r="A3" s="108"/>
      <c r="B3" s="560" t="s">
        <v>135</v>
      </c>
      <c r="C3" s="561"/>
      <c r="D3" s="561"/>
      <c r="E3" s="561"/>
      <c r="F3" s="561"/>
      <c r="G3" s="562"/>
    </row>
    <row r="4" spans="1:7">
      <c r="A4" s="108"/>
      <c r="B4" s="560" t="s">
        <v>419</v>
      </c>
      <c r="C4" s="561"/>
      <c r="D4" s="561"/>
      <c r="E4" s="561"/>
      <c r="F4" s="561"/>
      <c r="G4" s="562"/>
    </row>
    <row r="5" spans="1:7">
      <c r="A5" s="108"/>
      <c r="B5" s="563" t="s">
        <v>134</v>
      </c>
      <c r="C5" s="564"/>
      <c r="D5" s="564"/>
      <c r="E5" s="564"/>
      <c r="F5" s="564"/>
      <c r="G5" s="565"/>
    </row>
    <row r="6" spans="1:7">
      <c r="A6" s="108"/>
      <c r="B6" s="108"/>
      <c r="C6" s="108"/>
      <c r="D6" s="108"/>
      <c r="E6" s="108"/>
      <c r="F6" s="108"/>
      <c r="G6" s="108"/>
    </row>
    <row r="7" spans="1:7">
      <c r="A7" s="108"/>
      <c r="B7" s="580" t="s">
        <v>408</v>
      </c>
      <c r="C7" s="580"/>
      <c r="D7" s="580" t="s">
        <v>215</v>
      </c>
      <c r="E7" s="580"/>
      <c r="F7" s="580" t="s">
        <v>239</v>
      </c>
      <c r="G7" s="580"/>
    </row>
    <row r="8" spans="1:7">
      <c r="A8" s="108"/>
      <c r="B8" s="560" t="s">
        <v>420</v>
      </c>
      <c r="C8" s="561"/>
      <c r="D8" s="561"/>
      <c r="E8" s="561"/>
      <c r="F8" s="561"/>
      <c r="G8" s="562"/>
    </row>
    <row r="9" spans="1:7">
      <c r="A9" s="108"/>
      <c r="B9" s="581"/>
      <c r="C9" s="581"/>
      <c r="D9" s="581"/>
      <c r="E9" s="581"/>
      <c r="F9" s="581"/>
      <c r="G9" s="581"/>
    </row>
    <row r="10" spans="1:7">
      <c r="A10" s="108"/>
      <c r="B10" s="581"/>
      <c r="C10" s="581"/>
      <c r="D10" s="581"/>
      <c r="E10" s="581"/>
      <c r="F10" s="581"/>
      <c r="G10" s="581"/>
    </row>
    <row r="11" spans="1:7">
      <c r="A11" s="108"/>
      <c r="B11" s="581"/>
      <c r="C11" s="581"/>
      <c r="D11" s="581"/>
      <c r="E11" s="581"/>
      <c r="F11" s="581"/>
      <c r="G11" s="581"/>
    </row>
    <row r="12" spans="1:7">
      <c r="A12" s="108"/>
      <c r="B12" s="581"/>
      <c r="C12" s="581"/>
      <c r="D12" s="581"/>
      <c r="E12" s="581"/>
      <c r="F12" s="581"/>
      <c r="G12" s="581"/>
    </row>
    <row r="13" spans="1:7">
      <c r="A13" s="108"/>
      <c r="B13" s="581"/>
      <c r="C13" s="581"/>
      <c r="D13" s="581"/>
      <c r="E13" s="581"/>
      <c r="F13" s="581"/>
      <c r="G13" s="581"/>
    </row>
    <row r="14" spans="1:7">
      <c r="A14" s="108"/>
      <c r="B14" s="581"/>
      <c r="C14" s="581"/>
      <c r="D14" s="581"/>
      <c r="E14" s="581"/>
      <c r="F14" s="581"/>
      <c r="G14" s="581"/>
    </row>
    <row r="15" spans="1:7">
      <c r="A15" s="108"/>
      <c r="B15" s="581"/>
      <c r="C15" s="581"/>
      <c r="D15" s="581"/>
      <c r="E15" s="581"/>
      <c r="F15" s="581"/>
      <c r="G15" s="581"/>
    </row>
    <row r="16" spans="1:7">
      <c r="A16" s="108"/>
      <c r="B16" s="581"/>
      <c r="C16" s="581"/>
      <c r="D16" s="581"/>
      <c r="E16" s="581"/>
      <c r="F16" s="581"/>
      <c r="G16" s="581"/>
    </row>
    <row r="17" spans="1:7">
      <c r="A17" s="108"/>
      <c r="B17" s="581"/>
      <c r="C17" s="581"/>
      <c r="D17" s="581"/>
      <c r="E17" s="581"/>
      <c r="F17" s="581"/>
      <c r="G17" s="581"/>
    </row>
    <row r="18" spans="1:7">
      <c r="A18" s="108"/>
      <c r="B18" s="581" t="s">
        <v>416</v>
      </c>
      <c r="C18" s="581"/>
      <c r="D18" s="581"/>
      <c r="E18" s="581"/>
      <c r="F18" s="581"/>
      <c r="G18" s="581"/>
    </row>
    <row r="19" spans="1:7">
      <c r="A19" s="108"/>
      <c r="B19" s="581"/>
      <c r="C19" s="581"/>
      <c r="D19" s="581"/>
      <c r="E19" s="581"/>
      <c r="F19" s="581"/>
      <c r="G19" s="581"/>
    </row>
    <row r="20" spans="1:7">
      <c r="A20" s="108"/>
      <c r="B20" s="560" t="s">
        <v>417</v>
      </c>
      <c r="C20" s="561"/>
      <c r="D20" s="561"/>
      <c r="E20" s="561"/>
      <c r="F20" s="561"/>
      <c r="G20" s="562"/>
    </row>
    <row r="21" spans="1:7">
      <c r="A21" s="108"/>
      <c r="B21" s="581"/>
      <c r="C21" s="581"/>
      <c r="D21" s="581"/>
      <c r="E21" s="581"/>
      <c r="F21" s="581"/>
      <c r="G21" s="581"/>
    </row>
    <row r="22" spans="1:7">
      <c r="A22" s="108"/>
      <c r="B22" s="581"/>
      <c r="C22" s="581"/>
      <c r="D22" s="581"/>
      <c r="E22" s="581"/>
      <c r="F22" s="581"/>
      <c r="G22" s="581"/>
    </row>
    <row r="23" spans="1:7">
      <c r="A23" s="108"/>
      <c r="B23" s="581"/>
      <c r="C23" s="581"/>
      <c r="D23" s="581"/>
      <c r="E23" s="581"/>
      <c r="F23" s="581"/>
      <c r="G23" s="581"/>
    </row>
    <row r="24" spans="1:7">
      <c r="A24" s="108"/>
      <c r="B24" s="581"/>
      <c r="C24" s="581"/>
      <c r="D24" s="581"/>
      <c r="E24" s="581"/>
      <c r="F24" s="581"/>
      <c r="G24" s="581"/>
    </row>
    <row r="25" spans="1:7">
      <c r="A25" s="108"/>
      <c r="B25" s="581"/>
      <c r="C25" s="581"/>
      <c r="D25" s="581"/>
      <c r="E25" s="581"/>
      <c r="F25" s="581"/>
      <c r="G25" s="581"/>
    </row>
    <row r="26" spans="1:7">
      <c r="A26" s="108"/>
      <c r="B26" s="581"/>
      <c r="C26" s="581"/>
      <c r="D26" s="581"/>
      <c r="E26" s="581"/>
      <c r="F26" s="581"/>
      <c r="G26" s="581"/>
    </row>
    <row r="27" spans="1:7">
      <c r="A27" s="108"/>
      <c r="B27" s="581"/>
      <c r="C27" s="581"/>
      <c r="D27" s="581"/>
      <c r="E27" s="581"/>
      <c r="F27" s="581"/>
      <c r="G27" s="581"/>
    </row>
    <row r="28" spans="1:7">
      <c r="A28" s="108"/>
      <c r="B28" s="581"/>
      <c r="C28" s="581"/>
      <c r="D28" s="581"/>
      <c r="E28" s="581"/>
      <c r="F28" s="581"/>
      <c r="G28" s="581"/>
    </row>
    <row r="29" spans="1:7">
      <c r="A29" s="108"/>
      <c r="B29" s="581"/>
      <c r="C29" s="581"/>
      <c r="D29" s="581"/>
      <c r="E29" s="581"/>
      <c r="F29" s="581"/>
      <c r="G29" s="581"/>
    </row>
    <row r="30" spans="1:7">
      <c r="A30" s="108"/>
      <c r="B30" s="581" t="s">
        <v>418</v>
      </c>
      <c r="C30" s="581"/>
      <c r="D30" s="581"/>
      <c r="E30" s="581"/>
      <c r="F30" s="581"/>
      <c r="G30" s="581"/>
    </row>
    <row r="31" spans="1:7">
      <c r="A31" s="108"/>
      <c r="B31" s="581"/>
      <c r="C31" s="581"/>
      <c r="D31" s="581"/>
      <c r="E31" s="581"/>
      <c r="F31" s="581"/>
      <c r="G31" s="581"/>
    </row>
    <row r="32" spans="1:7">
      <c r="A32" s="108"/>
      <c r="B32" s="582" t="s">
        <v>176</v>
      </c>
      <c r="C32" s="583"/>
      <c r="D32" s="582">
        <f>+D18+D30</f>
        <v>0</v>
      </c>
      <c r="E32" s="583"/>
      <c r="F32" s="582">
        <f>+F18+F30</f>
        <v>0</v>
      </c>
      <c r="G32" s="583"/>
    </row>
  </sheetData>
  <mergeCells count="78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G20"/>
    <mergeCell ref="B21:C21"/>
    <mergeCell ref="D21:E21"/>
    <mergeCell ref="F21:G2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31" workbookViewId="0">
      <selection activeCell="E46" sqref="E46"/>
    </sheetView>
  </sheetViews>
  <sheetFormatPr baseColWidth="10" defaultRowHeight="15"/>
  <cols>
    <col min="2" max="2" width="4.85546875" customWidth="1"/>
    <col min="3" max="3" width="5.7109375" customWidth="1"/>
    <col min="4" max="4" width="47.28515625" customWidth="1"/>
    <col min="5" max="5" width="15.140625" customWidth="1"/>
    <col min="6" max="6" width="17.140625" customWidth="1"/>
    <col min="7" max="7" width="16.5703125" customWidth="1"/>
    <col min="8" max="8" width="16.28515625" customWidth="1"/>
    <col min="9" max="10" width="14.140625" customWidth="1"/>
  </cols>
  <sheetData>
    <row r="1" spans="1:10">
      <c r="A1" s="108"/>
      <c r="B1" s="262"/>
      <c r="C1" s="262"/>
      <c r="D1" s="262"/>
      <c r="E1" s="262"/>
      <c r="F1" s="262"/>
      <c r="G1" s="262"/>
      <c r="H1" s="262"/>
      <c r="I1" s="262"/>
      <c r="J1" s="108"/>
    </row>
    <row r="2" spans="1:10">
      <c r="A2" s="108"/>
      <c r="B2" s="557" t="s">
        <v>0</v>
      </c>
      <c r="C2" s="558"/>
      <c r="D2" s="558"/>
      <c r="E2" s="558"/>
      <c r="F2" s="558"/>
      <c r="G2" s="558"/>
      <c r="H2" s="558"/>
      <c r="I2" s="558"/>
      <c r="J2" s="559"/>
    </row>
    <row r="3" spans="1:10">
      <c r="A3" s="108"/>
      <c r="B3" s="560" t="s">
        <v>135</v>
      </c>
      <c r="C3" s="561"/>
      <c r="D3" s="561"/>
      <c r="E3" s="561"/>
      <c r="F3" s="561"/>
      <c r="G3" s="561"/>
      <c r="H3" s="561"/>
      <c r="I3" s="561"/>
      <c r="J3" s="562"/>
    </row>
    <row r="4" spans="1:10">
      <c r="A4" s="108"/>
      <c r="B4" s="560" t="s">
        <v>421</v>
      </c>
      <c r="C4" s="561"/>
      <c r="D4" s="561"/>
      <c r="E4" s="561"/>
      <c r="F4" s="561"/>
      <c r="G4" s="561"/>
      <c r="H4" s="561"/>
      <c r="I4" s="561"/>
      <c r="J4" s="562"/>
    </row>
    <row r="5" spans="1:10">
      <c r="A5" s="108"/>
      <c r="B5" s="563" t="s">
        <v>375</v>
      </c>
      <c r="C5" s="564"/>
      <c r="D5" s="564"/>
      <c r="E5" s="564"/>
      <c r="F5" s="564"/>
      <c r="G5" s="564"/>
      <c r="H5" s="564"/>
      <c r="I5" s="564"/>
      <c r="J5" s="565"/>
    </row>
    <row r="6" spans="1:10">
      <c r="A6" s="108"/>
      <c r="B6" s="262"/>
      <c r="C6" s="262"/>
      <c r="D6" s="262"/>
      <c r="E6" s="262"/>
      <c r="F6" s="262"/>
      <c r="G6" s="262"/>
      <c r="H6" s="262"/>
      <c r="I6" s="262"/>
      <c r="J6" s="262"/>
    </row>
    <row r="7" spans="1:10">
      <c r="A7" s="108"/>
      <c r="B7" s="570" t="s">
        <v>6</v>
      </c>
      <c r="C7" s="586"/>
      <c r="D7" s="571"/>
      <c r="E7" s="556" t="s">
        <v>370</v>
      </c>
      <c r="F7" s="556"/>
      <c r="G7" s="556"/>
      <c r="H7" s="556"/>
      <c r="I7" s="556"/>
      <c r="J7" s="556" t="s">
        <v>236</v>
      </c>
    </row>
    <row r="8" spans="1:10" ht="22.5">
      <c r="A8" s="108"/>
      <c r="B8" s="572"/>
      <c r="C8" s="587"/>
      <c r="D8" s="573"/>
      <c r="E8" s="288" t="s">
        <v>237</v>
      </c>
      <c r="F8" s="288" t="s">
        <v>238</v>
      </c>
      <c r="G8" s="288" t="s">
        <v>214</v>
      </c>
      <c r="H8" s="288" t="s">
        <v>215</v>
      </c>
      <c r="I8" s="288" t="s">
        <v>239</v>
      </c>
      <c r="J8" s="556"/>
    </row>
    <row r="9" spans="1:10">
      <c r="A9" s="108"/>
      <c r="B9" s="574"/>
      <c r="C9" s="588"/>
      <c r="D9" s="575"/>
      <c r="E9" s="288">
        <v>1</v>
      </c>
      <c r="F9" s="288">
        <v>2</v>
      </c>
      <c r="G9" s="288" t="s">
        <v>240</v>
      </c>
      <c r="H9" s="288">
        <v>4</v>
      </c>
      <c r="I9" s="288">
        <v>5</v>
      </c>
      <c r="J9" s="288" t="s">
        <v>241</v>
      </c>
    </row>
    <row r="10" spans="1:10">
      <c r="A10" s="108"/>
      <c r="B10" s="589" t="s">
        <v>422</v>
      </c>
      <c r="C10" s="590"/>
      <c r="D10" s="591"/>
      <c r="E10" s="331">
        <f t="shared" ref="E10:J10" si="0">SUM(E11,E14,E23,E27,E30,E35)</f>
        <v>544713363.44999993</v>
      </c>
      <c r="F10" s="331">
        <f t="shared" si="0"/>
        <v>6189661.1999999881</v>
      </c>
      <c r="G10" s="331">
        <f t="shared" si="0"/>
        <v>550903024.64999986</v>
      </c>
      <c r="H10" s="331">
        <f t="shared" si="0"/>
        <v>530328404.55000019</v>
      </c>
      <c r="I10" s="331">
        <f t="shared" si="0"/>
        <v>514430851.34000027</v>
      </c>
      <c r="J10" s="331">
        <f t="shared" si="0"/>
        <v>20574620.099999666</v>
      </c>
    </row>
    <row r="11" spans="1:10">
      <c r="A11" s="108"/>
      <c r="B11" s="332"/>
      <c r="C11" s="584" t="s">
        <v>423</v>
      </c>
      <c r="D11" s="585"/>
      <c r="E11" s="333">
        <f t="shared" ref="E11:J11" si="1">SUM(E12:E13)</f>
        <v>0</v>
      </c>
      <c r="F11" s="333">
        <f t="shared" si="1"/>
        <v>0</v>
      </c>
      <c r="G11" s="333">
        <f t="shared" si="1"/>
        <v>0</v>
      </c>
      <c r="H11" s="333">
        <f t="shared" si="1"/>
        <v>0</v>
      </c>
      <c r="I11" s="333">
        <f t="shared" si="1"/>
        <v>0</v>
      </c>
      <c r="J11" s="333">
        <f t="shared" si="1"/>
        <v>0</v>
      </c>
    </row>
    <row r="12" spans="1:10">
      <c r="A12" s="108"/>
      <c r="B12" s="332"/>
      <c r="C12" s="334"/>
      <c r="D12" s="335" t="s">
        <v>424</v>
      </c>
      <c r="E12" s="336">
        <v>0</v>
      </c>
      <c r="F12" s="337">
        <v>0</v>
      </c>
      <c r="G12" s="338">
        <f>E12+F12</f>
        <v>0</v>
      </c>
      <c r="H12" s="337">
        <v>0</v>
      </c>
      <c r="I12" s="337">
        <v>0</v>
      </c>
      <c r="J12" s="339">
        <f>G12-H12</f>
        <v>0</v>
      </c>
    </row>
    <row r="13" spans="1:10">
      <c r="A13" s="108"/>
      <c r="B13" s="332"/>
      <c r="C13" s="334"/>
      <c r="D13" s="335" t="s">
        <v>425</v>
      </c>
      <c r="E13" s="336">
        <v>0</v>
      </c>
      <c r="F13" s="337">
        <v>0</v>
      </c>
      <c r="G13" s="338">
        <f>E13+F13</f>
        <v>0</v>
      </c>
      <c r="H13" s="337">
        <v>0</v>
      </c>
      <c r="I13" s="337">
        <v>0</v>
      </c>
      <c r="J13" s="339">
        <f>G13-H13</f>
        <v>0</v>
      </c>
    </row>
    <row r="14" spans="1:10">
      <c r="A14" s="108"/>
      <c r="B14" s="332"/>
      <c r="C14" s="584" t="s">
        <v>426</v>
      </c>
      <c r="D14" s="585"/>
      <c r="E14" s="333">
        <f t="shared" ref="E14:J14" si="2">SUM(E15:E22)</f>
        <v>544713363.44999993</v>
      </c>
      <c r="F14" s="333">
        <f t="shared" si="2"/>
        <v>6189661.1999999881</v>
      </c>
      <c r="G14" s="333">
        <f t="shared" si="2"/>
        <v>550903024.64999986</v>
      </c>
      <c r="H14" s="333">
        <f t="shared" si="2"/>
        <v>530328404.55000019</v>
      </c>
      <c r="I14" s="333">
        <f t="shared" si="2"/>
        <v>514430851.34000027</v>
      </c>
      <c r="J14" s="333">
        <f t="shared" si="2"/>
        <v>20574620.099999666</v>
      </c>
    </row>
    <row r="15" spans="1:10">
      <c r="A15" s="108"/>
      <c r="B15" s="332"/>
      <c r="C15" s="334"/>
      <c r="D15" s="335" t="s">
        <v>427</v>
      </c>
      <c r="E15" s="336">
        <v>544713363.44999993</v>
      </c>
      <c r="F15" s="337">
        <v>6189661.1999999881</v>
      </c>
      <c r="G15" s="338">
        <f>E15+F15</f>
        <v>550903024.64999986</v>
      </c>
      <c r="H15" s="337">
        <v>530328404.55000019</v>
      </c>
      <c r="I15" s="337">
        <v>514430851.34000027</v>
      </c>
      <c r="J15" s="339">
        <f>G15-H15</f>
        <v>20574620.099999666</v>
      </c>
    </row>
    <row r="16" spans="1:10">
      <c r="A16" s="108"/>
      <c r="B16" s="332"/>
      <c r="C16" s="334"/>
      <c r="D16" s="335" t="s">
        <v>428</v>
      </c>
      <c r="E16" s="336">
        <v>0</v>
      </c>
      <c r="F16" s="337">
        <v>0</v>
      </c>
      <c r="G16" s="338">
        <f t="shared" ref="G16:G22" si="3">E16+F16</f>
        <v>0</v>
      </c>
      <c r="H16" s="337">
        <v>0</v>
      </c>
      <c r="I16" s="337">
        <v>0</v>
      </c>
      <c r="J16" s="339">
        <f t="shared" ref="J16:J22" si="4">G16-H16</f>
        <v>0</v>
      </c>
    </row>
    <row r="17" spans="1:10" ht="24">
      <c r="A17" s="108"/>
      <c r="B17" s="332"/>
      <c r="C17" s="334"/>
      <c r="D17" s="335" t="s">
        <v>429</v>
      </c>
      <c r="E17" s="336">
        <v>0</v>
      </c>
      <c r="F17" s="337">
        <v>0</v>
      </c>
      <c r="G17" s="338">
        <f t="shared" si="3"/>
        <v>0</v>
      </c>
      <c r="H17" s="337">
        <v>0</v>
      </c>
      <c r="I17" s="337">
        <v>0</v>
      </c>
      <c r="J17" s="339">
        <f t="shared" si="4"/>
        <v>0</v>
      </c>
    </row>
    <row r="18" spans="1:10">
      <c r="A18" s="108"/>
      <c r="B18" s="332"/>
      <c r="C18" s="334"/>
      <c r="D18" s="335" t="s">
        <v>430</v>
      </c>
      <c r="E18" s="336">
        <v>0</v>
      </c>
      <c r="F18" s="337">
        <v>0</v>
      </c>
      <c r="G18" s="338">
        <f t="shared" si="3"/>
        <v>0</v>
      </c>
      <c r="H18" s="337">
        <v>0</v>
      </c>
      <c r="I18" s="337">
        <v>0</v>
      </c>
      <c r="J18" s="339">
        <f t="shared" si="4"/>
        <v>0</v>
      </c>
    </row>
    <row r="19" spans="1:10">
      <c r="A19" s="108"/>
      <c r="B19" s="332"/>
      <c r="C19" s="334"/>
      <c r="D19" s="335" t="s">
        <v>431</v>
      </c>
      <c r="E19" s="336">
        <v>0</v>
      </c>
      <c r="F19" s="337">
        <v>0</v>
      </c>
      <c r="G19" s="338">
        <f t="shared" si="3"/>
        <v>0</v>
      </c>
      <c r="H19" s="337">
        <v>0</v>
      </c>
      <c r="I19" s="337">
        <v>0</v>
      </c>
      <c r="J19" s="339">
        <f t="shared" si="4"/>
        <v>0</v>
      </c>
    </row>
    <row r="20" spans="1:10" ht="24">
      <c r="A20" s="108"/>
      <c r="B20" s="332"/>
      <c r="C20" s="334"/>
      <c r="D20" s="335" t="s">
        <v>432</v>
      </c>
      <c r="E20" s="336">
        <v>0</v>
      </c>
      <c r="F20" s="337">
        <v>0</v>
      </c>
      <c r="G20" s="338">
        <f t="shared" si="3"/>
        <v>0</v>
      </c>
      <c r="H20" s="337">
        <v>0</v>
      </c>
      <c r="I20" s="337">
        <v>0</v>
      </c>
      <c r="J20" s="339">
        <f t="shared" si="4"/>
        <v>0</v>
      </c>
    </row>
    <row r="21" spans="1:10">
      <c r="A21" s="108"/>
      <c r="B21" s="332"/>
      <c r="C21" s="334"/>
      <c r="D21" s="335" t="s">
        <v>433</v>
      </c>
      <c r="E21" s="336">
        <v>0</v>
      </c>
      <c r="F21" s="337">
        <v>0</v>
      </c>
      <c r="G21" s="338">
        <f t="shared" si="3"/>
        <v>0</v>
      </c>
      <c r="H21" s="337">
        <v>0</v>
      </c>
      <c r="I21" s="337">
        <v>0</v>
      </c>
      <c r="J21" s="339">
        <f t="shared" si="4"/>
        <v>0</v>
      </c>
    </row>
    <row r="22" spans="1:10">
      <c r="A22" s="108"/>
      <c r="B22" s="332"/>
      <c r="C22" s="334"/>
      <c r="D22" s="335" t="s">
        <v>434</v>
      </c>
      <c r="E22" s="336">
        <v>0</v>
      </c>
      <c r="F22" s="337">
        <v>0</v>
      </c>
      <c r="G22" s="338">
        <f t="shared" si="3"/>
        <v>0</v>
      </c>
      <c r="H22" s="337">
        <v>0</v>
      </c>
      <c r="I22" s="337">
        <v>0</v>
      </c>
      <c r="J22" s="339">
        <f t="shared" si="4"/>
        <v>0</v>
      </c>
    </row>
    <row r="23" spans="1:10">
      <c r="A23" s="108"/>
      <c r="B23" s="332"/>
      <c r="C23" s="584" t="s">
        <v>435</v>
      </c>
      <c r="D23" s="585"/>
      <c r="E23" s="333">
        <f t="shared" ref="E23:J23" si="5">SUM(E24:E26)</f>
        <v>0</v>
      </c>
      <c r="F23" s="333">
        <f t="shared" si="5"/>
        <v>0</v>
      </c>
      <c r="G23" s="333">
        <f t="shared" si="5"/>
        <v>0</v>
      </c>
      <c r="H23" s="333">
        <f t="shared" si="5"/>
        <v>0</v>
      </c>
      <c r="I23" s="333">
        <f t="shared" si="5"/>
        <v>0</v>
      </c>
      <c r="J23" s="333">
        <f t="shared" si="5"/>
        <v>0</v>
      </c>
    </row>
    <row r="24" spans="1:10" ht="24">
      <c r="A24" s="108"/>
      <c r="B24" s="332"/>
      <c r="C24" s="334"/>
      <c r="D24" s="335" t="s">
        <v>436</v>
      </c>
      <c r="E24" s="336">
        <v>0</v>
      </c>
      <c r="F24" s="337">
        <v>0</v>
      </c>
      <c r="G24" s="338">
        <f>E24+F24</f>
        <v>0</v>
      </c>
      <c r="H24" s="337">
        <v>0</v>
      </c>
      <c r="I24" s="337">
        <v>0</v>
      </c>
      <c r="J24" s="339">
        <f>G24-H24</f>
        <v>0</v>
      </c>
    </row>
    <row r="25" spans="1:10">
      <c r="A25" s="108"/>
      <c r="B25" s="332"/>
      <c r="C25" s="334"/>
      <c r="D25" s="335" t="s">
        <v>437</v>
      </c>
      <c r="E25" s="336">
        <v>0</v>
      </c>
      <c r="F25" s="337">
        <v>0</v>
      </c>
      <c r="G25" s="338">
        <f>E25+F25</f>
        <v>0</v>
      </c>
      <c r="H25" s="337">
        <v>0</v>
      </c>
      <c r="I25" s="337">
        <v>0</v>
      </c>
      <c r="J25" s="339">
        <f>G25-H25</f>
        <v>0</v>
      </c>
    </row>
    <row r="26" spans="1:10">
      <c r="A26" s="108"/>
      <c r="B26" s="332"/>
      <c r="C26" s="334"/>
      <c r="D26" s="335" t="s">
        <v>438</v>
      </c>
      <c r="E26" s="336">
        <v>0</v>
      </c>
      <c r="F26" s="337">
        <v>0</v>
      </c>
      <c r="G26" s="338">
        <f>E26+F26</f>
        <v>0</v>
      </c>
      <c r="H26" s="337">
        <v>0</v>
      </c>
      <c r="I26" s="337">
        <v>0</v>
      </c>
      <c r="J26" s="339">
        <f>G26-H26</f>
        <v>0</v>
      </c>
    </row>
    <row r="27" spans="1:10">
      <c r="A27" s="108"/>
      <c r="B27" s="332"/>
      <c r="C27" s="584" t="s">
        <v>439</v>
      </c>
      <c r="D27" s="585"/>
      <c r="E27" s="333">
        <f t="shared" ref="E27:J27" si="6">SUM(E28:E29)</f>
        <v>0</v>
      </c>
      <c r="F27" s="333">
        <f t="shared" si="6"/>
        <v>0</v>
      </c>
      <c r="G27" s="333">
        <f t="shared" si="6"/>
        <v>0</v>
      </c>
      <c r="H27" s="333">
        <f t="shared" si="6"/>
        <v>0</v>
      </c>
      <c r="I27" s="333">
        <f t="shared" si="6"/>
        <v>0</v>
      </c>
      <c r="J27" s="333">
        <f t="shared" si="6"/>
        <v>0</v>
      </c>
    </row>
    <row r="28" spans="1:10" ht="24">
      <c r="A28" s="108"/>
      <c r="B28" s="332"/>
      <c r="C28" s="334"/>
      <c r="D28" s="335" t="s">
        <v>440</v>
      </c>
      <c r="E28" s="336">
        <v>0</v>
      </c>
      <c r="F28" s="337">
        <v>0</v>
      </c>
      <c r="G28" s="338">
        <f>E28+F28</f>
        <v>0</v>
      </c>
      <c r="H28" s="337">
        <v>0</v>
      </c>
      <c r="I28" s="337">
        <v>0</v>
      </c>
      <c r="J28" s="339">
        <f>G28-H28</f>
        <v>0</v>
      </c>
    </row>
    <row r="29" spans="1:10">
      <c r="A29" s="108"/>
      <c r="B29" s="332"/>
      <c r="C29" s="334"/>
      <c r="D29" s="335" t="s">
        <v>441</v>
      </c>
      <c r="E29" s="336">
        <v>0</v>
      </c>
      <c r="F29" s="337">
        <v>0</v>
      </c>
      <c r="G29" s="338">
        <f>E29+F29</f>
        <v>0</v>
      </c>
      <c r="H29" s="337">
        <v>0</v>
      </c>
      <c r="I29" s="337">
        <v>0</v>
      </c>
      <c r="J29" s="339">
        <f>G29-H29</f>
        <v>0</v>
      </c>
    </row>
    <row r="30" spans="1:10">
      <c r="A30" s="108"/>
      <c r="B30" s="332"/>
      <c r="C30" s="584" t="s">
        <v>442</v>
      </c>
      <c r="D30" s="585"/>
      <c r="E30" s="333">
        <f t="shared" ref="E30:J30" si="7">SUM(E31:E34)</f>
        <v>0</v>
      </c>
      <c r="F30" s="333">
        <f t="shared" si="7"/>
        <v>0</v>
      </c>
      <c r="G30" s="333">
        <f t="shared" si="7"/>
        <v>0</v>
      </c>
      <c r="H30" s="333">
        <f t="shared" si="7"/>
        <v>0</v>
      </c>
      <c r="I30" s="333">
        <f t="shared" si="7"/>
        <v>0</v>
      </c>
      <c r="J30" s="333">
        <f t="shared" si="7"/>
        <v>0</v>
      </c>
    </row>
    <row r="31" spans="1:10">
      <c r="A31" s="108"/>
      <c r="B31" s="332"/>
      <c r="C31" s="334"/>
      <c r="D31" s="335" t="s">
        <v>443</v>
      </c>
      <c r="E31" s="336">
        <v>0</v>
      </c>
      <c r="F31" s="337">
        <v>0</v>
      </c>
      <c r="G31" s="338">
        <f>E31+F31</f>
        <v>0</v>
      </c>
      <c r="H31" s="337">
        <v>0</v>
      </c>
      <c r="I31" s="337">
        <v>0</v>
      </c>
      <c r="J31" s="339">
        <f>G31-H31</f>
        <v>0</v>
      </c>
    </row>
    <row r="32" spans="1:10">
      <c r="A32" s="108"/>
      <c r="B32" s="332"/>
      <c r="C32" s="334"/>
      <c r="D32" s="335" t="s">
        <v>444</v>
      </c>
      <c r="E32" s="336">
        <v>0</v>
      </c>
      <c r="F32" s="337">
        <v>0</v>
      </c>
      <c r="G32" s="338">
        <f>E32+F32</f>
        <v>0</v>
      </c>
      <c r="H32" s="337">
        <v>0</v>
      </c>
      <c r="I32" s="337">
        <v>0</v>
      </c>
      <c r="J32" s="339">
        <f>G32-H32</f>
        <v>0</v>
      </c>
    </row>
    <row r="33" spans="1:10">
      <c r="A33" s="108"/>
      <c r="B33" s="332"/>
      <c r="C33" s="334"/>
      <c r="D33" s="335" t="s">
        <v>445</v>
      </c>
      <c r="E33" s="336">
        <v>0</v>
      </c>
      <c r="F33" s="337">
        <v>0</v>
      </c>
      <c r="G33" s="338">
        <f>E33+F33</f>
        <v>0</v>
      </c>
      <c r="H33" s="337">
        <v>0</v>
      </c>
      <c r="I33" s="337">
        <v>0</v>
      </c>
      <c r="J33" s="339">
        <f>G33-H33</f>
        <v>0</v>
      </c>
    </row>
    <row r="34" spans="1:10" ht="24">
      <c r="A34" s="108"/>
      <c r="B34" s="332"/>
      <c r="C34" s="334"/>
      <c r="D34" s="335" t="s">
        <v>446</v>
      </c>
      <c r="E34" s="336">
        <v>0</v>
      </c>
      <c r="F34" s="337">
        <v>0</v>
      </c>
      <c r="G34" s="338">
        <f>E34+F34</f>
        <v>0</v>
      </c>
      <c r="H34" s="337">
        <v>0</v>
      </c>
      <c r="I34" s="337">
        <v>0</v>
      </c>
      <c r="J34" s="339">
        <f>G34-H34</f>
        <v>0</v>
      </c>
    </row>
    <row r="35" spans="1:10">
      <c r="A35" s="108"/>
      <c r="B35" s="332"/>
      <c r="C35" s="584" t="s">
        <v>447</v>
      </c>
      <c r="D35" s="585"/>
      <c r="E35" s="333">
        <f t="shared" ref="E35:J35" si="8">SUM(E36)</f>
        <v>0</v>
      </c>
      <c r="F35" s="333">
        <f t="shared" si="8"/>
        <v>0</v>
      </c>
      <c r="G35" s="333">
        <f t="shared" si="8"/>
        <v>0</v>
      </c>
      <c r="H35" s="333">
        <f t="shared" si="8"/>
        <v>0</v>
      </c>
      <c r="I35" s="333">
        <f t="shared" si="8"/>
        <v>0</v>
      </c>
      <c r="J35" s="333">
        <f t="shared" si="8"/>
        <v>0</v>
      </c>
    </row>
    <row r="36" spans="1:10">
      <c r="A36" s="108"/>
      <c r="B36" s="332"/>
      <c r="C36" s="334"/>
      <c r="D36" s="335" t="s">
        <v>448</v>
      </c>
      <c r="E36" s="336">
        <v>0</v>
      </c>
      <c r="F36" s="337">
        <v>0</v>
      </c>
      <c r="G36" s="338">
        <f>E36+F36</f>
        <v>0</v>
      </c>
      <c r="H36" s="337">
        <v>0</v>
      </c>
      <c r="I36" s="337">
        <v>0</v>
      </c>
      <c r="J36" s="339">
        <f>G36-H36</f>
        <v>0</v>
      </c>
    </row>
    <row r="37" spans="1:10">
      <c r="A37" s="108"/>
      <c r="B37" s="589" t="s">
        <v>449</v>
      </c>
      <c r="C37" s="590"/>
      <c r="D37" s="591"/>
      <c r="E37" s="336">
        <v>0</v>
      </c>
      <c r="F37" s="337">
        <v>0</v>
      </c>
      <c r="G37" s="338">
        <f>E37+F37</f>
        <v>0</v>
      </c>
      <c r="H37" s="337">
        <v>0</v>
      </c>
      <c r="I37" s="337">
        <v>0</v>
      </c>
      <c r="J37" s="339">
        <f>G37-H37</f>
        <v>0</v>
      </c>
    </row>
    <row r="38" spans="1:10">
      <c r="A38" s="108"/>
      <c r="B38" s="589" t="s">
        <v>450</v>
      </c>
      <c r="C38" s="590"/>
      <c r="D38" s="591"/>
      <c r="E38" s="336">
        <v>0</v>
      </c>
      <c r="F38" s="337">
        <v>0</v>
      </c>
      <c r="G38" s="338">
        <f>E38+F38</f>
        <v>0</v>
      </c>
      <c r="H38" s="337">
        <v>0</v>
      </c>
      <c r="I38" s="337">
        <v>0</v>
      </c>
      <c r="J38" s="339">
        <f>G38-H38</f>
        <v>0</v>
      </c>
    </row>
    <row r="39" spans="1:10">
      <c r="A39" s="108"/>
      <c r="B39" s="589" t="s">
        <v>451</v>
      </c>
      <c r="C39" s="590"/>
      <c r="D39" s="591"/>
      <c r="E39" s="336">
        <v>0</v>
      </c>
      <c r="F39" s="337">
        <v>0</v>
      </c>
      <c r="G39" s="338">
        <f>E39+F39</f>
        <v>0</v>
      </c>
      <c r="H39" s="337">
        <v>0</v>
      </c>
      <c r="I39" s="337">
        <v>0</v>
      </c>
      <c r="J39" s="339">
        <f>G39-H39</f>
        <v>0</v>
      </c>
    </row>
    <row r="40" spans="1:10">
      <c r="A40" s="108"/>
      <c r="B40" s="340"/>
      <c r="C40" s="341"/>
      <c r="D40" s="342"/>
      <c r="E40" s="343"/>
      <c r="F40" s="344"/>
      <c r="G40" s="344"/>
      <c r="H40" s="344"/>
      <c r="I40" s="344"/>
      <c r="J40" s="344"/>
    </row>
    <row r="41" spans="1:10">
      <c r="A41" s="280"/>
      <c r="B41" s="345"/>
      <c r="C41" s="592" t="s">
        <v>318</v>
      </c>
      <c r="D41" s="593"/>
      <c r="E41" s="346">
        <f t="shared" ref="E41:J41" si="9">SUM(E10,E37,E38,E39)</f>
        <v>544713363.44999993</v>
      </c>
      <c r="F41" s="346">
        <f t="shared" si="9"/>
        <v>6189661.1999999881</v>
      </c>
      <c r="G41" s="346">
        <f t="shared" si="9"/>
        <v>550903024.64999986</v>
      </c>
      <c r="H41" s="346">
        <f t="shared" si="9"/>
        <v>530328404.55000019</v>
      </c>
      <c r="I41" s="346">
        <f t="shared" si="9"/>
        <v>514430851.34000027</v>
      </c>
      <c r="J41" s="346">
        <f t="shared" si="9"/>
        <v>20574620.099999666</v>
      </c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ACTIVIDADES</vt:lpstr>
      <vt:lpstr>SIT. FINANC</vt:lpstr>
      <vt:lpstr>CAMBIOS</vt:lpstr>
      <vt:lpstr>ANALIT. ACTIVO</vt:lpstr>
      <vt:lpstr>DEUDA Y PASIVOS</vt:lpstr>
      <vt:lpstr>HACIENDA PUBLICA</vt:lpstr>
      <vt:lpstr>FLUJO</vt:lpstr>
      <vt:lpstr>INGRESOS</vt:lpstr>
      <vt:lpstr>EGRESOS</vt:lpstr>
      <vt:lpstr>EGRESOS CAPITULO Y CONCEPTO</vt:lpstr>
      <vt:lpstr>CLAS. ECONOMICA</vt:lpstr>
      <vt:lpstr>EGRESOS FINALIDAD Y FUNCION</vt:lpstr>
      <vt:lpstr>ENDEUDAMIENTO NETO</vt:lpstr>
      <vt:lpstr>INTERESES DEUDA</vt:lpstr>
      <vt:lpstr>GASTO PROGRAMAT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Bruno</dc:creator>
  <cp:lastModifiedBy>Monica San Martin Elizalde</cp:lastModifiedBy>
  <dcterms:created xsi:type="dcterms:W3CDTF">2015-03-17T19:50:56Z</dcterms:created>
  <dcterms:modified xsi:type="dcterms:W3CDTF">2015-09-01T23:43:00Z</dcterms:modified>
</cp:coreProperties>
</file>